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5135" windowHeight="813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J28" i="1"/>
  <c r="J26"/>
  <c r="J36"/>
  <c r="J32"/>
  <c r="J31" s="1"/>
  <c r="J30" s="1"/>
  <c r="J24"/>
  <c r="J18"/>
  <c r="J16"/>
  <c r="J12"/>
  <c r="F8"/>
  <c r="J40"/>
  <c r="J35" s="1"/>
  <c r="J34" s="1"/>
  <c r="J15" l="1"/>
  <c r="J14" s="1"/>
  <c r="H8"/>
  <c r="J11"/>
  <c r="K41"/>
  <c r="H41"/>
  <c r="K40"/>
  <c r="H40"/>
  <c r="K39"/>
  <c r="H39"/>
  <c r="L39" s="1"/>
  <c r="K38"/>
  <c r="H38"/>
  <c r="L38" s="1"/>
  <c r="K37"/>
  <c r="H37"/>
  <c r="K36"/>
  <c r="H36"/>
  <c r="H35"/>
  <c r="H34"/>
  <c r="K33"/>
  <c r="H33"/>
  <c r="H32" s="1"/>
  <c r="K32"/>
  <c r="H31"/>
  <c r="K29"/>
  <c r="H29"/>
  <c r="K28"/>
  <c r="H28"/>
  <c r="K27"/>
  <c r="H27"/>
  <c r="K26"/>
  <c r="H26"/>
  <c r="K25"/>
  <c r="H25"/>
  <c r="K24"/>
  <c r="H24"/>
  <c r="K23"/>
  <c r="H23"/>
  <c r="K22"/>
  <c r="H22"/>
  <c r="K21"/>
  <c r="H21"/>
  <c r="K20"/>
  <c r="H20"/>
  <c r="K19"/>
  <c r="H19"/>
  <c r="K18"/>
  <c r="H18"/>
  <c r="K17"/>
  <c r="H17"/>
  <c r="K16"/>
  <c r="H16"/>
  <c r="K13"/>
  <c r="H13"/>
  <c r="K12"/>
  <c r="H12"/>
  <c r="H11"/>
  <c r="J10" l="1"/>
  <c r="J9" s="1"/>
  <c r="M12"/>
  <c r="M13"/>
  <c r="M16"/>
  <c r="M17"/>
  <c r="M20"/>
  <c r="M21"/>
  <c r="M24"/>
  <c r="M25"/>
  <c r="M26"/>
  <c r="M27"/>
  <c r="M28"/>
  <c r="M29"/>
  <c r="M40"/>
  <c r="M41"/>
  <c r="K14"/>
  <c r="K31"/>
  <c r="K11"/>
  <c r="M11" s="1"/>
  <c r="L36"/>
  <c r="L40"/>
  <c r="K30"/>
  <c r="L37"/>
  <c r="L41"/>
  <c r="L29"/>
  <c r="L27"/>
  <c r="L25"/>
  <c r="L23"/>
  <c r="L22"/>
  <c r="L21"/>
  <c r="L20"/>
  <c r="L19"/>
  <c r="L17"/>
  <c r="L13"/>
  <c r="H30"/>
  <c r="M32"/>
  <c r="M33"/>
  <c r="M23"/>
  <c r="H15"/>
  <c r="M22"/>
  <c r="M18"/>
  <c r="M19"/>
  <c r="L30"/>
  <c r="L11"/>
  <c r="L12"/>
  <c r="L16"/>
  <c r="L18"/>
  <c r="L24"/>
  <c r="L26"/>
  <c r="L28"/>
  <c r="L32"/>
  <c r="M31"/>
  <c r="L31"/>
  <c r="L33"/>
  <c r="K10" l="1"/>
  <c r="M30"/>
  <c r="K15"/>
  <c r="L15" s="1"/>
  <c r="K9"/>
  <c r="H14"/>
  <c r="M15" l="1"/>
  <c r="M14"/>
  <c r="L14"/>
  <c r="H10"/>
  <c r="M10" l="1"/>
  <c r="L10"/>
  <c r="H9"/>
  <c r="M9" l="1"/>
  <c r="L9"/>
  <c r="K34" l="1"/>
  <c r="K35"/>
  <c r="M35" s="1"/>
  <c r="M34" l="1"/>
  <c r="L34"/>
  <c r="L35" s="1"/>
  <c r="J8"/>
  <c r="K8" s="1"/>
  <c r="L8" l="1"/>
  <c r="M8"/>
</calcChain>
</file>

<file path=xl/comments1.xml><?xml version="1.0" encoding="utf-8"?>
<comments xmlns="http://schemas.openxmlformats.org/spreadsheetml/2006/main">
  <authors>
    <author>contabilidad21</author>
  </authors>
  <commentList>
    <comment ref="J13" authorId="0">
      <text>
        <r>
          <rPr>
            <b/>
            <sz val="8"/>
            <color indexed="81"/>
            <rFont val="Tahoma"/>
            <family val="2"/>
          </rPr>
          <t>contabilidad21:</t>
        </r>
        <r>
          <rPr>
            <sz val="8"/>
            <color indexed="81"/>
            <rFont val="Tahoma"/>
            <family val="2"/>
          </rPr>
          <t xml:space="preserve">
MULTAS + 90% SIMIT + 45%POLCA</t>
        </r>
      </text>
    </comment>
    <comment ref="J17" authorId="0">
      <text>
        <r>
          <rPr>
            <b/>
            <sz val="8"/>
            <color indexed="81"/>
            <rFont val="Tahoma"/>
            <family val="2"/>
          </rPr>
          <t>contabilidad21:</t>
        </r>
        <r>
          <rPr>
            <sz val="8"/>
            <color indexed="81"/>
            <rFont val="Tahoma"/>
            <family val="2"/>
          </rPr>
          <t xml:space="preserve">
escuela + 25% idtq + 25% polca</t>
        </r>
      </text>
    </comment>
    <comment ref="J37" authorId="0">
      <text>
        <r>
          <rPr>
            <b/>
            <sz val="8"/>
            <color indexed="81"/>
            <rFont val="Tahoma"/>
            <family val="2"/>
          </rPr>
          <t>contabilidad21:</t>
        </r>
        <r>
          <rPr>
            <sz val="8"/>
            <color indexed="81"/>
            <rFont val="Tahoma"/>
            <family val="2"/>
          </rPr>
          <t xml:space="preserve">
según certificacion entregada por el tesorero 55,000,000 + 4,258,702
</t>
        </r>
      </text>
    </comment>
  </commentList>
</comments>
</file>

<file path=xl/sharedStrings.xml><?xml version="1.0" encoding="utf-8"?>
<sst xmlns="http://schemas.openxmlformats.org/spreadsheetml/2006/main" count="57" uniqueCount="53">
  <si>
    <t>REPUBLICA DE COLOMBIA</t>
  </si>
  <si>
    <t>INSTITUTO DPAL DE  TRANSITO DE QUINDIO</t>
  </si>
  <si>
    <t>REPORTE DE EJECUCION DE INGRESOS</t>
  </si>
  <si>
    <t>Código</t>
  </si>
  <si>
    <t>Cuenta</t>
  </si>
  <si>
    <t>Nombre</t>
  </si>
  <si>
    <t>Pptp Inicial</t>
  </si>
  <si>
    <t>Adición</t>
  </si>
  <si>
    <t>Reducción</t>
  </si>
  <si>
    <t>Ppto Definitivo</t>
  </si>
  <si>
    <t>Recaudo meses ante.</t>
  </si>
  <si>
    <t>Recaudo mes</t>
  </si>
  <si>
    <t>Recaudo Total</t>
  </si>
  <si>
    <t>Por recaudar</t>
  </si>
  <si>
    <t>% ejcu</t>
  </si>
  <si>
    <t>INGRESOS</t>
  </si>
  <si>
    <t>INGRESOS CORRIENTES</t>
  </si>
  <si>
    <t>NO TRIBUTARIOS</t>
  </si>
  <si>
    <t>TASA, MULTAS Y CONTRIBUCIONES</t>
  </si>
  <si>
    <t>MULTAS Y SANCIONES</t>
  </si>
  <si>
    <t>TRANSITO Y TRANSPORTE</t>
  </si>
  <si>
    <t>SERVICIOS</t>
  </si>
  <si>
    <t>VENTA DE SERVICIOS</t>
  </si>
  <si>
    <t>SERVICIOS EDUCATIVOS</t>
  </si>
  <si>
    <t>PROGRAMAS ESPECIALES</t>
  </si>
  <si>
    <t>SERVICIOS DE TRANSITO Y TRANSPORTE</t>
  </si>
  <si>
    <t>MATRICULAS</t>
  </si>
  <si>
    <t>PLACAS</t>
  </si>
  <si>
    <t>TRASPASOS</t>
  </si>
  <si>
    <t>LICENCIAS DE CONDUCCION</t>
  </si>
  <si>
    <t>OTROS SERVICIOS DE TRANSITO Y TRANSPORTE</t>
  </si>
  <si>
    <t>SERVICIOS DE DOCUMENTACION E INFORMACION</t>
  </si>
  <si>
    <t>CERTIFICADOS Y DERECHOS</t>
  </si>
  <si>
    <t>ARRENDAMIENTOS</t>
  </si>
  <si>
    <t>APROVECHAMIENTOS</t>
  </si>
  <si>
    <t>TRANFERENCIAS</t>
  </si>
  <si>
    <t>TRANFERENCIAS GUBERNAMENTALES</t>
  </si>
  <si>
    <t>TRANFERENCIAS (Participaciones) del nivel Municipal</t>
  </si>
  <si>
    <t>RECURSOS DE CAPITAL</t>
  </si>
  <si>
    <t>OTROS RECURSOS DE CAPITAL</t>
  </si>
  <si>
    <t>RECURSOS DE BALANCE</t>
  </si>
  <si>
    <t>Otros Recursos del Balance</t>
  </si>
  <si>
    <t>VENTA DE ACTIVOS</t>
  </si>
  <si>
    <t>VENTA DE ACTIVOS NO FINANCIEROS</t>
  </si>
  <si>
    <t>RENDIMIENTO DE OPERACIONES FINANCIERAS</t>
  </si>
  <si>
    <t>INTERESES</t>
  </si>
  <si>
    <t>DIEGO FERNANDO TOBON GIL</t>
  </si>
  <si>
    <t>Tecnico en la Administracion del presupuesto y gestion contable</t>
  </si>
  <si>
    <t>I.D.T.Q</t>
  </si>
  <si>
    <t>MES: ENERO</t>
  </si>
  <si>
    <t>GLADYS HERNANDEZ MONTOYA</t>
  </si>
  <si>
    <t>Directora General</t>
  </si>
  <si>
    <t>AÑO:2015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</si>
</sst>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.9"/>
      <color indexed="8"/>
      <name val="Arial Narrow"/>
    </font>
    <font>
      <sz val="8.9"/>
      <color indexed="8"/>
      <name val="Arial Narrow"/>
    </font>
    <font>
      <sz val="9.85"/>
      <color indexed="8"/>
      <name val="Times New Roman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0" xfId="1" applyFont="1"/>
    <xf numFmtId="0" fontId="4" fillId="0" borderId="0" xfId="0" applyFont="1"/>
    <xf numFmtId="3" fontId="3" fillId="0" borderId="1" xfId="1" applyNumberFormat="1" applyFont="1" applyBorder="1" applyAlignment="1">
      <alignment horizontal="left"/>
    </xf>
    <xf numFmtId="3" fontId="3" fillId="0" borderId="2" xfId="1" applyNumberFormat="1" applyFont="1" applyBorder="1" applyAlignment="1">
      <alignment horizontal="left"/>
    </xf>
    <xf numFmtId="3" fontId="2" fillId="0" borderId="3" xfId="1" applyNumberFormat="1" applyFont="1" applyBorder="1" applyAlignment="1">
      <alignment horizontal="left"/>
    </xf>
    <xf numFmtId="3" fontId="2" fillId="0" borderId="2" xfId="1" applyNumberFormat="1" applyFont="1" applyBorder="1" applyAlignment="1">
      <alignment horizontal="left"/>
    </xf>
    <xf numFmtId="3" fontId="3" fillId="0" borderId="3" xfId="1" applyNumberFormat="1" applyFont="1" applyBorder="1" applyAlignment="1">
      <alignment horizontal="left"/>
    </xf>
    <xf numFmtId="4" fontId="3" fillId="0" borderId="2" xfId="1" applyNumberFormat="1" applyFont="1" applyBorder="1" applyAlignment="1">
      <alignment horizontal="left"/>
    </xf>
    <xf numFmtId="3" fontId="3" fillId="0" borderId="0" xfId="1" applyNumberFormat="1" applyFont="1" applyAlignment="1">
      <alignment horizontal="left"/>
    </xf>
    <xf numFmtId="3" fontId="5" fillId="0" borderId="0" xfId="0" applyNumberFormat="1" applyFont="1"/>
    <xf numFmtId="0" fontId="5" fillId="0" borderId="0" xfId="0" applyFont="1"/>
    <xf numFmtId="3" fontId="2" fillId="0" borderId="0" xfId="1" applyNumberFormat="1" applyFont="1" applyAlignment="1">
      <alignment horizontal="left"/>
    </xf>
    <xf numFmtId="3" fontId="4" fillId="0" borderId="0" xfId="0" applyNumberFormat="1" applyFont="1"/>
    <xf numFmtId="3" fontId="2" fillId="0" borderId="4" xfId="1" applyNumberFormat="1" applyFont="1" applyBorder="1" applyAlignment="1">
      <alignment horizontal="left"/>
    </xf>
    <xf numFmtId="3" fontId="2" fillId="0" borderId="5" xfId="1" applyNumberFormat="1" applyFont="1" applyBorder="1" applyAlignment="1">
      <alignment horizontal="left"/>
    </xf>
    <xf numFmtId="0" fontId="6" fillId="0" borderId="0" xfId="0" applyFont="1"/>
    <xf numFmtId="0" fontId="7" fillId="0" borderId="0" xfId="0" applyFont="1"/>
    <xf numFmtId="3" fontId="8" fillId="0" borderId="0" xfId="1" applyNumberFormat="1" applyFont="1" applyAlignment="1">
      <alignment horizontal="left"/>
    </xf>
    <xf numFmtId="0" fontId="9" fillId="0" borderId="0" xfId="0" applyFont="1"/>
    <xf numFmtId="0" fontId="10" fillId="0" borderId="0" xfId="0" applyFont="1"/>
    <xf numFmtId="0" fontId="13" fillId="0" borderId="0" xfId="0" applyFont="1" applyAlignment="1">
      <alignment horizontal="left" vertical="center"/>
    </xf>
    <xf numFmtId="0" fontId="0" fillId="0" borderId="0" xfId="0" applyNumberFormat="1" applyFill="1" applyBorder="1" applyAlignment="1" applyProtection="1"/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3" fontId="14" fillId="0" borderId="0" xfId="0" applyNumberFormat="1" applyFont="1" applyAlignment="1">
      <alignment horizontal="right" vertical="center"/>
    </xf>
    <xf numFmtId="3" fontId="2" fillId="0" borderId="0" xfId="1" applyNumberFormat="1" applyFont="1" applyBorder="1" applyAlignment="1">
      <alignment horizontal="left"/>
    </xf>
    <xf numFmtId="0" fontId="4" fillId="0" borderId="0" xfId="0" applyFont="1" applyBorder="1"/>
    <xf numFmtId="0" fontId="7" fillId="0" borderId="0" xfId="0" applyFont="1" applyBorder="1"/>
    <xf numFmtId="0" fontId="7" fillId="0" borderId="6" xfId="0" applyFont="1" applyBorder="1" applyAlignment="1">
      <alignment horizontal="left"/>
    </xf>
    <xf numFmtId="3" fontId="3" fillId="0" borderId="0" xfId="1" applyNumberFormat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866775</xdr:colOff>
      <xdr:row>0</xdr:row>
      <xdr:rowOff>95250</xdr:rowOff>
    </xdr:from>
    <xdr:to>
      <xdr:col>3</xdr:col>
      <xdr:colOff>1562100</xdr:colOff>
      <xdr:row>4</xdr:row>
      <xdr:rowOff>93464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14575" y="95250"/>
          <a:ext cx="695325" cy="712589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76200</xdr:colOff>
      <xdr:row>0</xdr:row>
      <xdr:rowOff>152400</xdr:rowOff>
    </xdr:from>
    <xdr:to>
      <xdr:col>11</xdr:col>
      <xdr:colOff>555522</xdr:colOff>
      <xdr:row>4</xdr:row>
      <xdr:rowOff>57150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648825" y="152400"/>
          <a:ext cx="479322" cy="6191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E48"/>
  <sheetViews>
    <sheetView tabSelected="1" workbookViewId="0">
      <selection activeCell="O18" sqref="O18"/>
    </sheetView>
  </sheetViews>
  <sheetFormatPr baseColWidth="10" defaultRowHeight="11.25"/>
  <cols>
    <col min="1" max="1" width="6" style="2" customWidth="1"/>
    <col min="2" max="2" width="3.42578125" style="2" customWidth="1"/>
    <col min="3" max="3" width="12.28515625" style="2" customWidth="1"/>
    <col min="4" max="4" width="37.42578125" style="2" customWidth="1"/>
    <col min="5" max="5" width="10.5703125" style="2" customWidth="1"/>
    <col min="6" max="7" width="6.85546875" style="2" customWidth="1"/>
    <col min="8" max="8" width="12" style="2" customWidth="1"/>
    <col min="9" max="9" width="11.28515625" style="2" customWidth="1"/>
    <col min="10" max="10" width="14.42578125" style="2" customWidth="1"/>
    <col min="11" max="11" width="11.7109375" style="2" customWidth="1"/>
    <col min="12" max="12" width="11.42578125" style="2" customWidth="1"/>
    <col min="13" max="13" width="7.42578125" style="2" customWidth="1"/>
    <col min="14" max="26" width="11.42578125" style="2"/>
    <col min="27" max="27" width="17.140625" style="2" customWidth="1"/>
    <col min="28" max="16384" width="11.42578125" style="2"/>
  </cols>
  <sheetData>
    <row r="1" spans="2:31" ht="22.5" customHeight="1">
      <c r="B1" s="1"/>
      <c r="C1" s="1"/>
      <c r="D1" s="1"/>
      <c r="E1" s="31" t="s">
        <v>0</v>
      </c>
      <c r="F1" s="31"/>
      <c r="G1" s="31"/>
      <c r="H1" s="31"/>
      <c r="I1" s="31"/>
      <c r="J1" s="1"/>
      <c r="K1" s="1"/>
      <c r="L1" s="1"/>
      <c r="M1" s="1"/>
      <c r="N1" s="1"/>
    </row>
    <row r="2" spans="2:31">
      <c r="B2" s="1"/>
      <c r="C2" s="1"/>
      <c r="D2" s="1"/>
      <c r="E2" s="31" t="s">
        <v>1</v>
      </c>
      <c r="F2" s="31"/>
      <c r="G2" s="31"/>
      <c r="H2" s="31"/>
      <c r="I2" s="31"/>
      <c r="J2" s="1"/>
      <c r="K2" s="1"/>
      <c r="L2" s="1"/>
      <c r="M2" s="1"/>
      <c r="N2" s="1"/>
    </row>
    <row r="3" spans="2:31">
      <c r="B3" s="1"/>
      <c r="C3" s="1"/>
      <c r="D3" s="1"/>
      <c r="E3" s="31" t="s">
        <v>2</v>
      </c>
      <c r="F3" s="31"/>
      <c r="G3" s="31"/>
      <c r="H3" s="31"/>
      <c r="I3" s="31"/>
      <c r="J3" s="1"/>
      <c r="K3" s="1"/>
      <c r="L3" s="1"/>
      <c r="M3" s="1"/>
      <c r="N3" s="1"/>
    </row>
    <row r="4" spans="2:31">
      <c r="B4" s="1"/>
      <c r="C4" s="1"/>
      <c r="D4" s="1"/>
      <c r="E4" s="31" t="s">
        <v>52</v>
      </c>
      <c r="F4" s="31"/>
      <c r="G4" s="31"/>
      <c r="H4" s="31"/>
      <c r="I4" s="31"/>
      <c r="J4" s="1"/>
      <c r="K4" s="1"/>
      <c r="L4" s="1"/>
      <c r="M4" s="1"/>
      <c r="N4" s="1"/>
    </row>
    <row r="5" spans="2:31" ht="12" thickBot="1">
      <c r="B5" s="1"/>
      <c r="C5" s="1"/>
      <c r="D5" s="1"/>
      <c r="E5" s="31" t="s">
        <v>49</v>
      </c>
      <c r="F5" s="31"/>
      <c r="G5" s="31"/>
      <c r="H5" s="31"/>
      <c r="I5" s="31"/>
      <c r="J5" s="1"/>
      <c r="K5" s="1"/>
      <c r="L5" s="1"/>
      <c r="M5" s="1"/>
      <c r="N5" s="1"/>
    </row>
    <row r="6" spans="2:31">
      <c r="B6" s="3" t="s">
        <v>3</v>
      </c>
      <c r="C6" s="4" t="s">
        <v>4</v>
      </c>
      <c r="D6" s="4" t="s">
        <v>5</v>
      </c>
      <c r="E6" s="4" t="s">
        <v>6</v>
      </c>
      <c r="F6" s="4" t="s">
        <v>7</v>
      </c>
      <c r="G6" s="4" t="s">
        <v>8</v>
      </c>
      <c r="H6" s="4" t="s">
        <v>9</v>
      </c>
      <c r="I6" s="4" t="s">
        <v>10</v>
      </c>
      <c r="J6" s="4" t="s">
        <v>11</v>
      </c>
      <c r="K6" s="4" t="s">
        <v>12</v>
      </c>
      <c r="L6" s="4" t="s">
        <v>13</v>
      </c>
      <c r="M6" s="4" t="s">
        <v>14</v>
      </c>
      <c r="N6" s="1"/>
    </row>
    <row r="7" spans="2:31"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1"/>
    </row>
    <row r="8" spans="2:31" s="11" customFormat="1" ht="15">
      <c r="B8" s="7">
        <v>2</v>
      </c>
      <c r="C8" s="4">
        <v>1000000000</v>
      </c>
      <c r="D8" s="4" t="s">
        <v>15</v>
      </c>
      <c r="E8" s="4">
        <v>2207173414</v>
      </c>
      <c r="F8" s="4">
        <f>F9+F34+F33</f>
        <v>0</v>
      </c>
      <c r="G8" s="4">
        <v>0</v>
      </c>
      <c r="H8" s="4">
        <f>E8+F8-G8</f>
        <v>2207173414</v>
      </c>
      <c r="I8" s="4">
        <v>0</v>
      </c>
      <c r="J8" s="4">
        <f>J9+J34</f>
        <v>149112704.40000001</v>
      </c>
      <c r="K8" s="4">
        <f>I8+J8</f>
        <v>149112704.40000001</v>
      </c>
      <c r="L8" s="4">
        <f>H8-K8</f>
        <v>2058060709.5999999</v>
      </c>
      <c r="M8" s="8">
        <f>K8/H8*100</f>
        <v>6.7558218785250386</v>
      </c>
      <c r="N8" s="9"/>
      <c r="O8" s="21"/>
      <c r="P8" s="22"/>
      <c r="Q8" s="21"/>
      <c r="R8" s="22"/>
      <c r="S8" s="22"/>
      <c r="T8" s="22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</row>
    <row r="9" spans="2:31" s="11" customFormat="1" ht="15">
      <c r="B9" s="7">
        <v>3</v>
      </c>
      <c r="C9" s="4">
        <v>1100000000</v>
      </c>
      <c r="D9" s="4" t="s">
        <v>16</v>
      </c>
      <c r="E9" s="4">
        <v>2202173414</v>
      </c>
      <c r="F9" s="4">
        <v>0</v>
      </c>
      <c r="G9" s="4">
        <v>0</v>
      </c>
      <c r="H9" s="4">
        <f t="shared" ref="H9:H41" si="0">E9+F9-G9</f>
        <v>2202173414</v>
      </c>
      <c r="I9" s="4">
        <v>0</v>
      </c>
      <c r="J9" s="4">
        <f>J10</f>
        <v>149112704.40000001</v>
      </c>
      <c r="K9" s="4">
        <f t="shared" ref="K9:K41" si="1">I9+J9</f>
        <v>149112704.40000001</v>
      </c>
      <c r="L9" s="4">
        <f t="shared" ref="L9:L41" si="2">H9-K9</f>
        <v>2053060709.5999999</v>
      </c>
      <c r="M9" s="8">
        <f t="shared" ref="M9:M41" si="3">K9/H9*100</f>
        <v>6.7711608655357249</v>
      </c>
      <c r="N9" s="9"/>
      <c r="O9" s="24"/>
      <c r="P9" s="22"/>
      <c r="Q9" s="25"/>
      <c r="R9" s="22"/>
      <c r="S9" s="22"/>
      <c r="T9" s="22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2:31" s="11" customFormat="1" ht="15">
      <c r="B10" s="7">
        <v>4</v>
      </c>
      <c r="C10" s="4">
        <v>1102000000</v>
      </c>
      <c r="D10" s="4" t="s">
        <v>17</v>
      </c>
      <c r="E10" s="4">
        <v>2202173414</v>
      </c>
      <c r="F10" s="4">
        <v>0</v>
      </c>
      <c r="G10" s="4">
        <v>0</v>
      </c>
      <c r="H10" s="4">
        <f t="shared" si="0"/>
        <v>2202173414</v>
      </c>
      <c r="I10" s="4">
        <v>0</v>
      </c>
      <c r="J10" s="4">
        <f>J11+J14+J30</f>
        <v>149112704.40000001</v>
      </c>
      <c r="K10" s="4">
        <f t="shared" si="1"/>
        <v>149112704.40000001</v>
      </c>
      <c r="L10" s="4">
        <f t="shared" si="2"/>
        <v>2053060709.5999999</v>
      </c>
      <c r="M10" s="8">
        <f t="shared" si="3"/>
        <v>6.7711608655357249</v>
      </c>
      <c r="N10" s="9"/>
      <c r="O10" s="24"/>
      <c r="P10" s="22"/>
      <c r="Q10" s="25"/>
      <c r="R10" s="22"/>
      <c r="S10" s="22"/>
      <c r="T10" s="22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2:31" s="11" customFormat="1" ht="15">
      <c r="B11" s="7">
        <v>5</v>
      </c>
      <c r="C11" s="4">
        <v>1102010000</v>
      </c>
      <c r="D11" s="4" t="s">
        <v>18</v>
      </c>
      <c r="E11" s="4">
        <v>921171404</v>
      </c>
      <c r="F11" s="4">
        <v>0</v>
      </c>
      <c r="G11" s="4">
        <v>0</v>
      </c>
      <c r="H11" s="4">
        <f t="shared" si="0"/>
        <v>921171404</v>
      </c>
      <c r="I11" s="4">
        <v>0</v>
      </c>
      <c r="J11" s="4">
        <f>J12</f>
        <v>55560910</v>
      </c>
      <c r="K11" s="4">
        <f t="shared" si="1"/>
        <v>55560910</v>
      </c>
      <c r="L11" s="4">
        <f t="shared" si="2"/>
        <v>865610494</v>
      </c>
      <c r="M11" s="8">
        <f t="shared" si="3"/>
        <v>6.0315495855318586</v>
      </c>
      <c r="N11" s="9"/>
      <c r="O11" s="24"/>
      <c r="P11" s="22"/>
      <c r="Q11" s="25"/>
      <c r="R11" s="22"/>
      <c r="S11" s="22"/>
      <c r="T11" s="22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2:31" s="11" customFormat="1" ht="15">
      <c r="B12" s="7">
        <v>6</v>
      </c>
      <c r="C12" s="4">
        <v>1102010300</v>
      </c>
      <c r="D12" s="4" t="s">
        <v>19</v>
      </c>
      <c r="E12" s="4">
        <v>921171404</v>
      </c>
      <c r="F12" s="4">
        <v>0</v>
      </c>
      <c r="G12" s="4">
        <v>0</v>
      </c>
      <c r="H12" s="4">
        <f t="shared" si="0"/>
        <v>921171404</v>
      </c>
      <c r="I12" s="4">
        <v>0</v>
      </c>
      <c r="J12" s="4">
        <f>J13</f>
        <v>55560910</v>
      </c>
      <c r="K12" s="4">
        <f t="shared" si="1"/>
        <v>55560910</v>
      </c>
      <c r="L12" s="4">
        <f t="shared" si="2"/>
        <v>865610494</v>
      </c>
      <c r="M12" s="8">
        <f t="shared" si="3"/>
        <v>6.0315495855318586</v>
      </c>
      <c r="N12" s="9"/>
      <c r="O12" s="24"/>
      <c r="P12" s="22"/>
      <c r="Q12" s="25"/>
      <c r="R12" s="22"/>
      <c r="S12" s="22"/>
      <c r="T12" s="22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2:31" ht="15">
      <c r="B13" s="5">
        <v>7</v>
      </c>
      <c r="C13" s="6">
        <v>1102010301</v>
      </c>
      <c r="D13" s="6" t="s">
        <v>20</v>
      </c>
      <c r="E13" s="6">
        <v>921171404</v>
      </c>
      <c r="F13" s="6">
        <v>0</v>
      </c>
      <c r="G13" s="6">
        <v>0</v>
      </c>
      <c r="H13" s="6">
        <f t="shared" si="0"/>
        <v>921171404</v>
      </c>
      <c r="I13" s="4">
        <v>0</v>
      </c>
      <c r="J13" s="4">
        <v>55560910</v>
      </c>
      <c r="K13" s="4">
        <f t="shared" si="1"/>
        <v>55560910</v>
      </c>
      <c r="L13" s="4">
        <f t="shared" si="2"/>
        <v>865610494</v>
      </c>
      <c r="M13" s="8">
        <f t="shared" si="3"/>
        <v>6.0315495855318586</v>
      </c>
      <c r="N13" s="12"/>
      <c r="O13" s="24"/>
      <c r="P13" s="22"/>
      <c r="Q13" s="25"/>
      <c r="R13" s="22"/>
      <c r="S13" s="22"/>
      <c r="T13" s="22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2:31" s="11" customFormat="1" ht="15">
      <c r="B14" s="7">
        <v>193</v>
      </c>
      <c r="C14" s="4">
        <v>1102040000</v>
      </c>
      <c r="D14" s="4" t="s">
        <v>21</v>
      </c>
      <c r="E14" s="4">
        <v>1268940273</v>
      </c>
      <c r="F14" s="4">
        <v>0</v>
      </c>
      <c r="G14" s="4">
        <v>0</v>
      </c>
      <c r="H14" s="4">
        <f t="shared" si="0"/>
        <v>1268940273</v>
      </c>
      <c r="I14" s="4">
        <v>0</v>
      </c>
      <c r="J14" s="4">
        <f>J15+J26+J28</f>
        <v>93418286</v>
      </c>
      <c r="K14" s="4">
        <f t="shared" si="1"/>
        <v>93418286</v>
      </c>
      <c r="L14" s="4">
        <f t="shared" si="2"/>
        <v>1175521987</v>
      </c>
      <c r="M14" s="8">
        <f t="shared" si="3"/>
        <v>7.3619135579283483</v>
      </c>
      <c r="N14" s="9"/>
      <c r="O14" s="24"/>
      <c r="P14" s="22"/>
      <c r="Q14" s="25"/>
      <c r="R14" s="22"/>
      <c r="S14" s="22"/>
      <c r="T14" s="22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2:31" s="11" customFormat="1" ht="15">
      <c r="B15" s="7">
        <v>8</v>
      </c>
      <c r="C15" s="4">
        <v>1102040300</v>
      </c>
      <c r="D15" s="4" t="s">
        <v>22</v>
      </c>
      <c r="E15" s="4">
        <v>1264768275</v>
      </c>
      <c r="F15" s="4">
        <v>0</v>
      </c>
      <c r="G15" s="4">
        <v>0</v>
      </c>
      <c r="H15" s="4">
        <f t="shared" si="0"/>
        <v>1264768275</v>
      </c>
      <c r="I15" s="4">
        <v>0</v>
      </c>
      <c r="J15" s="4">
        <f>J16+J18+J24</f>
        <v>93265286</v>
      </c>
      <c r="K15" s="4">
        <f t="shared" si="1"/>
        <v>93265286</v>
      </c>
      <c r="L15" s="4">
        <f t="shared" si="2"/>
        <v>1171502989</v>
      </c>
      <c r="M15" s="8">
        <f t="shared" si="3"/>
        <v>7.3741006825934177</v>
      </c>
      <c r="N15" s="9"/>
      <c r="O15" s="24"/>
      <c r="P15" s="22"/>
      <c r="Q15" s="25"/>
      <c r="R15" s="22"/>
      <c r="S15" s="22"/>
      <c r="T15" s="22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2:31" s="11" customFormat="1" ht="15">
      <c r="B16" s="7">
        <v>9</v>
      </c>
      <c r="C16" s="4">
        <v>1102040301</v>
      </c>
      <c r="D16" s="4" t="s">
        <v>23</v>
      </c>
      <c r="E16" s="4">
        <v>200000000</v>
      </c>
      <c r="F16" s="4">
        <v>0</v>
      </c>
      <c r="G16" s="4">
        <v>0</v>
      </c>
      <c r="H16" s="4">
        <f t="shared" si="0"/>
        <v>200000000</v>
      </c>
      <c r="I16" s="4">
        <v>0</v>
      </c>
      <c r="J16" s="4">
        <f>J17</f>
        <v>14012743</v>
      </c>
      <c r="K16" s="4">
        <f t="shared" si="1"/>
        <v>14012743</v>
      </c>
      <c r="L16" s="4">
        <f t="shared" si="2"/>
        <v>185987257</v>
      </c>
      <c r="M16" s="8">
        <f t="shared" si="3"/>
        <v>7.0063715000000002</v>
      </c>
      <c r="N16" s="9"/>
      <c r="O16" s="24"/>
      <c r="P16" s="22"/>
      <c r="Q16" s="25"/>
      <c r="R16" s="22"/>
      <c r="S16" s="22"/>
      <c r="T16" s="22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2:31" ht="15">
      <c r="B17" s="5">
        <v>10</v>
      </c>
      <c r="C17" s="6">
        <v>110204030105</v>
      </c>
      <c r="D17" s="6" t="s">
        <v>24</v>
      </c>
      <c r="E17" s="6">
        <v>200000000</v>
      </c>
      <c r="F17" s="6">
        <v>0</v>
      </c>
      <c r="G17" s="6">
        <v>0</v>
      </c>
      <c r="H17" s="6">
        <f t="shared" si="0"/>
        <v>200000000</v>
      </c>
      <c r="I17" s="4">
        <v>0</v>
      </c>
      <c r="J17" s="4">
        <v>14012743</v>
      </c>
      <c r="K17" s="4">
        <f t="shared" si="1"/>
        <v>14012743</v>
      </c>
      <c r="L17" s="4">
        <f t="shared" si="2"/>
        <v>185987257</v>
      </c>
      <c r="M17" s="8">
        <f t="shared" si="3"/>
        <v>7.0063715000000002</v>
      </c>
      <c r="N17" s="1"/>
      <c r="O17" s="24"/>
      <c r="P17" s="22"/>
      <c r="Q17" s="25"/>
      <c r="R17" s="22"/>
      <c r="S17" s="22"/>
      <c r="T17" s="22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2:31" s="11" customFormat="1" ht="15">
      <c r="B18" s="7">
        <v>13</v>
      </c>
      <c r="C18" s="4">
        <v>1102040317</v>
      </c>
      <c r="D18" s="4" t="s">
        <v>25</v>
      </c>
      <c r="E18" s="4">
        <v>1032318820</v>
      </c>
      <c r="F18" s="4">
        <v>0</v>
      </c>
      <c r="G18" s="4">
        <v>0</v>
      </c>
      <c r="H18" s="4">
        <f t="shared" si="0"/>
        <v>1032318820</v>
      </c>
      <c r="I18" s="4">
        <v>0</v>
      </c>
      <c r="J18" s="4">
        <f>J19+J20+J21+J22+J23</f>
        <v>77384177</v>
      </c>
      <c r="K18" s="4">
        <f t="shared" si="1"/>
        <v>77384177</v>
      </c>
      <c r="L18" s="4">
        <f t="shared" si="2"/>
        <v>954934643</v>
      </c>
      <c r="M18" s="8">
        <f t="shared" si="3"/>
        <v>7.4961509468557397</v>
      </c>
      <c r="N18" s="9"/>
      <c r="O18" s="24"/>
      <c r="P18" s="22"/>
      <c r="Q18" s="25"/>
      <c r="R18" s="22"/>
      <c r="S18" s="22"/>
      <c r="T18" s="22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2:31" ht="15">
      <c r="B19" s="5">
        <v>14</v>
      </c>
      <c r="C19" s="6">
        <v>110204031701</v>
      </c>
      <c r="D19" s="6" t="s">
        <v>26</v>
      </c>
      <c r="E19" s="6">
        <v>227798258</v>
      </c>
      <c r="F19" s="6">
        <v>0</v>
      </c>
      <c r="G19" s="6">
        <v>0</v>
      </c>
      <c r="H19" s="6">
        <f t="shared" si="0"/>
        <v>227798258</v>
      </c>
      <c r="I19" s="4">
        <v>0</v>
      </c>
      <c r="J19" s="4">
        <v>15881108</v>
      </c>
      <c r="K19" s="4">
        <f t="shared" si="1"/>
        <v>15881108</v>
      </c>
      <c r="L19" s="4">
        <f t="shared" si="2"/>
        <v>211917150</v>
      </c>
      <c r="M19" s="8">
        <f t="shared" si="3"/>
        <v>6.971566920410778</v>
      </c>
      <c r="N19" s="12"/>
      <c r="O19" s="24"/>
      <c r="P19" s="22"/>
      <c r="Q19" s="25"/>
      <c r="R19" s="22"/>
      <c r="S19" s="22"/>
      <c r="T19" s="22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2:31" ht="15">
      <c r="B20" s="5">
        <v>17</v>
      </c>
      <c r="C20" s="6">
        <v>110204031709</v>
      </c>
      <c r="D20" s="6" t="s">
        <v>27</v>
      </c>
      <c r="E20" s="6">
        <v>4122710</v>
      </c>
      <c r="F20" s="6">
        <v>0</v>
      </c>
      <c r="G20" s="6">
        <v>0</v>
      </c>
      <c r="H20" s="6">
        <f t="shared" si="0"/>
        <v>4122710</v>
      </c>
      <c r="I20" s="4">
        <v>0</v>
      </c>
      <c r="J20" s="4">
        <v>0</v>
      </c>
      <c r="K20" s="4">
        <f t="shared" si="1"/>
        <v>0</v>
      </c>
      <c r="L20" s="4">
        <f t="shared" si="2"/>
        <v>4122710</v>
      </c>
      <c r="M20" s="8">
        <f t="shared" si="3"/>
        <v>0</v>
      </c>
      <c r="N20" s="12"/>
      <c r="O20" s="24"/>
      <c r="P20" s="22"/>
      <c r="Q20" s="25"/>
      <c r="R20" s="22"/>
      <c r="S20" s="22"/>
      <c r="T20" s="22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2:31" ht="15">
      <c r="B21" s="5">
        <v>18</v>
      </c>
      <c r="C21" s="6">
        <v>110204031711</v>
      </c>
      <c r="D21" s="6" t="s">
        <v>28</v>
      </c>
      <c r="E21" s="6">
        <v>307533842</v>
      </c>
      <c r="F21" s="6">
        <v>0</v>
      </c>
      <c r="G21" s="6">
        <v>0</v>
      </c>
      <c r="H21" s="6">
        <f t="shared" si="0"/>
        <v>307533842</v>
      </c>
      <c r="I21" s="4">
        <v>0</v>
      </c>
      <c r="J21" s="4">
        <v>11210194</v>
      </c>
      <c r="K21" s="4">
        <f t="shared" si="1"/>
        <v>11210194</v>
      </c>
      <c r="L21" s="4">
        <f t="shared" si="2"/>
        <v>296323648</v>
      </c>
      <c r="M21" s="8">
        <f t="shared" si="3"/>
        <v>3.6451903722517796</v>
      </c>
      <c r="N21" s="12"/>
      <c r="O21" s="24"/>
      <c r="P21" s="22"/>
      <c r="Q21" s="25"/>
      <c r="R21" s="22"/>
      <c r="S21" s="22"/>
      <c r="T21" s="22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2:31" ht="15">
      <c r="B22" s="5">
        <v>19</v>
      </c>
      <c r="C22" s="6">
        <v>110204031713</v>
      </c>
      <c r="D22" s="6" t="s">
        <v>29</v>
      </c>
      <c r="E22" s="6">
        <v>204930000</v>
      </c>
      <c r="F22" s="6">
        <v>0</v>
      </c>
      <c r="G22" s="6">
        <v>0</v>
      </c>
      <c r="H22" s="6">
        <f t="shared" si="0"/>
        <v>204930000</v>
      </c>
      <c r="I22" s="4">
        <v>0</v>
      </c>
      <c r="J22" s="4">
        <v>27872486</v>
      </c>
      <c r="K22" s="4">
        <f t="shared" si="1"/>
        <v>27872486</v>
      </c>
      <c r="L22" s="4">
        <f t="shared" si="2"/>
        <v>177057514</v>
      </c>
      <c r="M22" s="8">
        <f t="shared" si="3"/>
        <v>13.600978870833943</v>
      </c>
      <c r="N22" s="12"/>
      <c r="O22" s="24"/>
      <c r="P22" s="22"/>
      <c r="Q22" s="25"/>
      <c r="R22" s="22"/>
      <c r="S22" s="22"/>
      <c r="T22" s="22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2:31">
      <c r="B23" s="5">
        <v>21</v>
      </c>
      <c r="C23" s="6">
        <v>110204031798</v>
      </c>
      <c r="D23" s="6" t="s">
        <v>30</v>
      </c>
      <c r="E23" s="6">
        <v>287934010</v>
      </c>
      <c r="F23" s="6">
        <v>0</v>
      </c>
      <c r="G23" s="6">
        <v>0</v>
      </c>
      <c r="H23" s="6">
        <f t="shared" si="0"/>
        <v>287934010</v>
      </c>
      <c r="I23" s="4">
        <v>0</v>
      </c>
      <c r="J23" s="4">
        <v>22420389</v>
      </c>
      <c r="K23" s="4">
        <f t="shared" si="1"/>
        <v>22420389</v>
      </c>
      <c r="L23" s="4">
        <f t="shared" si="2"/>
        <v>265513621</v>
      </c>
      <c r="M23" s="8">
        <f t="shared" si="3"/>
        <v>7.7866414599650797</v>
      </c>
      <c r="N23" s="12"/>
      <c r="O23" s="13"/>
    </row>
    <row r="24" spans="2:31" s="11" customFormat="1">
      <c r="B24" s="7">
        <v>22</v>
      </c>
      <c r="C24" s="4">
        <v>110204032700</v>
      </c>
      <c r="D24" s="4" t="s">
        <v>31</v>
      </c>
      <c r="E24" s="4">
        <v>32449455</v>
      </c>
      <c r="F24" s="4">
        <v>0</v>
      </c>
      <c r="G24" s="4">
        <v>0</v>
      </c>
      <c r="H24" s="4">
        <f t="shared" si="0"/>
        <v>32449455</v>
      </c>
      <c r="I24" s="4">
        <v>0</v>
      </c>
      <c r="J24" s="4">
        <f>J25</f>
        <v>1868366</v>
      </c>
      <c r="K24" s="4">
        <f t="shared" si="1"/>
        <v>1868366</v>
      </c>
      <c r="L24" s="4">
        <f t="shared" si="2"/>
        <v>30581089</v>
      </c>
      <c r="M24" s="8">
        <f t="shared" si="3"/>
        <v>5.7577731274685506</v>
      </c>
      <c r="N24" s="9"/>
      <c r="O24" s="10"/>
    </row>
    <row r="25" spans="2:31">
      <c r="B25" s="5">
        <v>23</v>
      </c>
      <c r="C25" s="6">
        <v>110204032701</v>
      </c>
      <c r="D25" s="6" t="s">
        <v>32</v>
      </c>
      <c r="E25" s="6">
        <v>32449455</v>
      </c>
      <c r="F25" s="6">
        <v>0</v>
      </c>
      <c r="G25" s="6">
        <v>0</v>
      </c>
      <c r="H25" s="6">
        <f t="shared" si="0"/>
        <v>32449455</v>
      </c>
      <c r="I25" s="4">
        <v>0</v>
      </c>
      <c r="J25" s="4">
        <v>1868366</v>
      </c>
      <c r="K25" s="4">
        <f t="shared" si="1"/>
        <v>1868366</v>
      </c>
      <c r="L25" s="4">
        <f t="shared" si="2"/>
        <v>30581089</v>
      </c>
      <c r="M25" s="8">
        <f t="shared" si="3"/>
        <v>5.7577731274685506</v>
      </c>
      <c r="N25" s="12"/>
      <c r="O25" s="13"/>
    </row>
    <row r="26" spans="2:31" s="11" customFormat="1">
      <c r="B26" s="7">
        <v>11</v>
      </c>
      <c r="C26" s="4">
        <v>1102040700</v>
      </c>
      <c r="D26" s="4" t="s">
        <v>33</v>
      </c>
      <c r="E26" s="4">
        <v>3000000</v>
      </c>
      <c r="F26" s="4">
        <v>0</v>
      </c>
      <c r="G26" s="4">
        <v>0</v>
      </c>
      <c r="H26" s="4">
        <f t="shared" si="0"/>
        <v>3000000</v>
      </c>
      <c r="I26" s="4">
        <v>0</v>
      </c>
      <c r="J26" s="4">
        <f>J27</f>
        <v>153000</v>
      </c>
      <c r="K26" s="4">
        <f t="shared" si="1"/>
        <v>153000</v>
      </c>
      <c r="L26" s="4">
        <f t="shared" si="2"/>
        <v>2847000</v>
      </c>
      <c r="M26" s="8">
        <f t="shared" si="3"/>
        <v>5.0999999999999996</v>
      </c>
      <c r="N26" s="9"/>
      <c r="O26" s="10"/>
    </row>
    <row r="27" spans="2:31">
      <c r="B27" s="5">
        <v>12</v>
      </c>
      <c r="C27" s="6">
        <v>1102040701</v>
      </c>
      <c r="D27" s="6" t="s">
        <v>33</v>
      </c>
      <c r="E27" s="6">
        <v>3000000</v>
      </c>
      <c r="F27" s="6">
        <v>0</v>
      </c>
      <c r="G27" s="6">
        <v>0</v>
      </c>
      <c r="H27" s="6">
        <f t="shared" si="0"/>
        <v>3000000</v>
      </c>
      <c r="I27" s="4">
        <v>0</v>
      </c>
      <c r="J27" s="4">
        <v>153000</v>
      </c>
      <c r="K27" s="4">
        <f t="shared" si="1"/>
        <v>153000</v>
      </c>
      <c r="L27" s="4">
        <f t="shared" si="2"/>
        <v>2847000</v>
      </c>
      <c r="M27" s="8">
        <f t="shared" si="3"/>
        <v>5.0999999999999996</v>
      </c>
      <c r="N27" s="12"/>
      <c r="O27" s="13"/>
    </row>
    <row r="28" spans="2:31" s="11" customFormat="1">
      <c r="B28" s="7">
        <v>24</v>
      </c>
      <c r="C28" s="4">
        <v>1102041300</v>
      </c>
      <c r="D28" s="4" t="s">
        <v>34</v>
      </c>
      <c r="E28" s="4">
        <v>1171998</v>
      </c>
      <c r="F28" s="4">
        <v>0</v>
      </c>
      <c r="G28" s="4">
        <v>0</v>
      </c>
      <c r="H28" s="4">
        <f t="shared" si="0"/>
        <v>1171998</v>
      </c>
      <c r="I28" s="4">
        <v>0</v>
      </c>
      <c r="J28" s="4">
        <f>J29</f>
        <v>0</v>
      </c>
      <c r="K28" s="4">
        <f t="shared" si="1"/>
        <v>0</v>
      </c>
      <c r="L28" s="4">
        <f t="shared" si="2"/>
        <v>1171998</v>
      </c>
      <c r="M28" s="8">
        <f t="shared" si="3"/>
        <v>0</v>
      </c>
      <c r="N28" s="9"/>
      <c r="O28" s="10"/>
    </row>
    <row r="29" spans="2:31">
      <c r="B29" s="5">
        <v>25</v>
      </c>
      <c r="C29" s="6">
        <v>110204130100</v>
      </c>
      <c r="D29" s="6" t="s">
        <v>34</v>
      </c>
      <c r="E29" s="6">
        <v>1171998</v>
      </c>
      <c r="F29" s="6">
        <v>0</v>
      </c>
      <c r="G29" s="6">
        <v>0</v>
      </c>
      <c r="H29" s="6">
        <f t="shared" si="0"/>
        <v>1171998</v>
      </c>
      <c r="I29" s="4">
        <v>0</v>
      </c>
      <c r="J29" s="4">
        <v>0</v>
      </c>
      <c r="K29" s="4">
        <f t="shared" si="1"/>
        <v>0</v>
      </c>
      <c r="L29" s="4">
        <f t="shared" si="2"/>
        <v>1171998</v>
      </c>
      <c r="M29" s="8">
        <f t="shared" si="3"/>
        <v>0</v>
      </c>
      <c r="N29" s="12"/>
      <c r="O29" s="13"/>
    </row>
    <row r="30" spans="2:31" s="11" customFormat="1">
      <c r="B30" s="7">
        <v>192</v>
      </c>
      <c r="C30" s="4">
        <v>1102050000</v>
      </c>
      <c r="D30" s="4" t="s">
        <v>35</v>
      </c>
      <c r="E30" s="4">
        <v>12061737</v>
      </c>
      <c r="F30" s="4">
        <v>0</v>
      </c>
      <c r="G30" s="4">
        <v>0</v>
      </c>
      <c r="H30" s="4">
        <f>H33</f>
        <v>12061737</v>
      </c>
      <c r="I30" s="4">
        <v>0</v>
      </c>
      <c r="J30" s="4">
        <f>J31</f>
        <v>133508.4</v>
      </c>
      <c r="K30" s="4">
        <f t="shared" si="1"/>
        <v>133508.4</v>
      </c>
      <c r="L30" s="4">
        <f t="shared" si="2"/>
        <v>11928228.6</v>
      </c>
      <c r="M30" s="8">
        <f t="shared" si="3"/>
        <v>1.1068754027715908</v>
      </c>
      <c r="N30" s="9"/>
      <c r="O30" s="10"/>
    </row>
    <row r="31" spans="2:31" s="11" customFormat="1">
      <c r="B31" s="7">
        <v>26</v>
      </c>
      <c r="C31" s="4">
        <v>1102050500</v>
      </c>
      <c r="D31" s="4" t="s">
        <v>35</v>
      </c>
      <c r="E31" s="4">
        <v>12061737</v>
      </c>
      <c r="F31" s="4">
        <v>0</v>
      </c>
      <c r="G31" s="4">
        <v>0</v>
      </c>
      <c r="H31" s="4">
        <f>H33</f>
        <v>12061737</v>
      </c>
      <c r="I31" s="4">
        <v>0</v>
      </c>
      <c r="J31" s="4">
        <f>J32</f>
        <v>133508.4</v>
      </c>
      <c r="K31" s="4">
        <f t="shared" si="1"/>
        <v>133508.4</v>
      </c>
      <c r="L31" s="4">
        <f t="shared" si="2"/>
        <v>11928228.6</v>
      </c>
      <c r="M31" s="8">
        <f t="shared" si="3"/>
        <v>1.1068754027715908</v>
      </c>
      <c r="N31" s="9"/>
      <c r="O31" s="10"/>
    </row>
    <row r="32" spans="2:31" s="11" customFormat="1">
      <c r="B32" s="7">
        <v>27</v>
      </c>
      <c r="C32" s="4">
        <v>1102050503</v>
      </c>
      <c r="D32" s="4" t="s">
        <v>36</v>
      </c>
      <c r="E32" s="4">
        <v>12061737</v>
      </c>
      <c r="F32" s="4">
        <v>0</v>
      </c>
      <c r="G32" s="4">
        <v>0</v>
      </c>
      <c r="H32" s="4">
        <f>H33</f>
        <v>12061737</v>
      </c>
      <c r="I32" s="4">
        <v>0</v>
      </c>
      <c r="J32" s="4">
        <f>J33</f>
        <v>133508.4</v>
      </c>
      <c r="K32" s="4">
        <f t="shared" si="1"/>
        <v>133508.4</v>
      </c>
      <c r="L32" s="4">
        <f t="shared" si="2"/>
        <v>11928228.6</v>
      </c>
      <c r="M32" s="8">
        <f t="shared" si="3"/>
        <v>1.1068754027715908</v>
      </c>
      <c r="N32" s="9"/>
      <c r="O32" s="10"/>
    </row>
    <row r="33" spans="2:15">
      <c r="B33" s="5">
        <v>29</v>
      </c>
      <c r="C33" s="6">
        <v>110205050302</v>
      </c>
      <c r="D33" s="6" t="s">
        <v>37</v>
      </c>
      <c r="E33" s="6">
        <v>12061737</v>
      </c>
      <c r="F33" s="6">
        <v>0</v>
      </c>
      <c r="G33" s="6">
        <v>0</v>
      </c>
      <c r="H33" s="6">
        <f t="shared" si="0"/>
        <v>12061737</v>
      </c>
      <c r="I33" s="4">
        <v>0</v>
      </c>
      <c r="J33" s="4">
        <v>133508.4</v>
      </c>
      <c r="K33" s="4">
        <f t="shared" si="1"/>
        <v>133508.4</v>
      </c>
      <c r="L33" s="4">
        <f t="shared" si="2"/>
        <v>11928228.6</v>
      </c>
      <c r="M33" s="8">
        <f t="shared" si="3"/>
        <v>1.1068754027715908</v>
      </c>
      <c r="N33" s="12"/>
      <c r="O33" s="13"/>
    </row>
    <row r="34" spans="2:15" s="11" customFormat="1">
      <c r="B34" s="7">
        <v>30</v>
      </c>
      <c r="C34" s="4">
        <v>1200000000</v>
      </c>
      <c r="D34" s="4" t="s">
        <v>38</v>
      </c>
      <c r="E34" s="4">
        <v>5000000</v>
      </c>
      <c r="F34" s="4">
        <v>0</v>
      </c>
      <c r="G34" s="4">
        <v>0</v>
      </c>
      <c r="H34" s="4">
        <f t="shared" si="0"/>
        <v>5000000</v>
      </c>
      <c r="I34" s="4">
        <v>0</v>
      </c>
      <c r="J34" s="4">
        <f>J35</f>
        <v>0</v>
      </c>
      <c r="K34" s="4">
        <f t="shared" si="1"/>
        <v>0</v>
      </c>
      <c r="L34" s="4">
        <f t="shared" si="2"/>
        <v>5000000</v>
      </c>
      <c r="M34" s="8">
        <f t="shared" si="3"/>
        <v>0</v>
      </c>
      <c r="N34" s="9"/>
      <c r="O34" s="10"/>
    </row>
    <row r="35" spans="2:15" s="11" customFormat="1">
      <c r="B35" s="7">
        <v>31</v>
      </c>
      <c r="C35" s="4">
        <v>1202000000</v>
      </c>
      <c r="D35" s="4" t="s">
        <v>39</v>
      </c>
      <c r="E35" s="4">
        <v>5000000</v>
      </c>
      <c r="F35" s="4">
        <v>0</v>
      </c>
      <c r="G35" s="4">
        <v>0</v>
      </c>
      <c r="H35" s="4">
        <f t="shared" si="0"/>
        <v>5000000</v>
      </c>
      <c r="I35" s="4">
        <v>0</v>
      </c>
      <c r="J35" s="4">
        <f>J36+J38+J40</f>
        <v>0</v>
      </c>
      <c r="K35" s="4">
        <f t="shared" si="1"/>
        <v>0</v>
      </c>
      <c r="L35" s="4">
        <f>L34</f>
        <v>5000000</v>
      </c>
      <c r="M35" s="8">
        <f t="shared" si="3"/>
        <v>0</v>
      </c>
      <c r="N35" s="9"/>
      <c r="O35" s="10"/>
    </row>
    <row r="36" spans="2:15" s="11" customFormat="1">
      <c r="B36" s="7">
        <v>32</v>
      </c>
      <c r="C36" s="4">
        <v>1202010000</v>
      </c>
      <c r="D36" s="4" t="s">
        <v>40</v>
      </c>
      <c r="E36" s="4">
        <v>0</v>
      </c>
      <c r="F36" s="4">
        <v>0</v>
      </c>
      <c r="G36" s="4">
        <v>0</v>
      </c>
      <c r="H36" s="4">
        <f t="shared" si="0"/>
        <v>0</v>
      </c>
      <c r="I36" s="4">
        <v>0</v>
      </c>
      <c r="J36" s="4">
        <f>J37</f>
        <v>0</v>
      </c>
      <c r="K36" s="4">
        <f t="shared" si="1"/>
        <v>0</v>
      </c>
      <c r="L36" s="4">
        <f t="shared" si="2"/>
        <v>0</v>
      </c>
      <c r="M36" s="8">
        <v>0</v>
      </c>
      <c r="N36" s="9"/>
      <c r="O36" s="10"/>
    </row>
    <row r="37" spans="2:15">
      <c r="B37" s="5">
        <v>203</v>
      </c>
      <c r="C37" s="6">
        <v>12020101</v>
      </c>
      <c r="D37" s="6" t="s">
        <v>41</v>
      </c>
      <c r="E37" s="6">
        <v>0</v>
      </c>
      <c r="F37" s="6">
        <v>0</v>
      </c>
      <c r="G37" s="6">
        <v>0</v>
      </c>
      <c r="H37" s="6">
        <f t="shared" si="0"/>
        <v>0</v>
      </c>
      <c r="I37" s="4">
        <v>0</v>
      </c>
      <c r="J37" s="4">
        <v>0</v>
      </c>
      <c r="K37" s="4">
        <f t="shared" si="1"/>
        <v>0</v>
      </c>
      <c r="L37" s="4">
        <f t="shared" si="2"/>
        <v>0</v>
      </c>
      <c r="M37" s="8">
        <v>0</v>
      </c>
      <c r="N37" s="12"/>
      <c r="O37" s="13"/>
    </row>
    <row r="38" spans="2:15" s="11" customFormat="1">
      <c r="B38" s="7">
        <v>35</v>
      </c>
      <c r="C38" s="4">
        <v>1202020000</v>
      </c>
      <c r="D38" s="4" t="s">
        <v>42</v>
      </c>
      <c r="E38" s="4">
        <v>0</v>
      </c>
      <c r="F38" s="4">
        <v>0</v>
      </c>
      <c r="G38" s="4">
        <v>0</v>
      </c>
      <c r="H38" s="4">
        <f t="shared" si="0"/>
        <v>0</v>
      </c>
      <c r="I38" s="4">
        <v>0</v>
      </c>
      <c r="J38" s="4">
        <v>0</v>
      </c>
      <c r="K38" s="4">
        <f t="shared" si="1"/>
        <v>0</v>
      </c>
      <c r="L38" s="4">
        <f t="shared" si="2"/>
        <v>0</v>
      </c>
      <c r="M38" s="8">
        <v>0</v>
      </c>
      <c r="N38" s="9"/>
      <c r="O38" s="10"/>
    </row>
    <row r="39" spans="2:15">
      <c r="B39" s="5">
        <v>36</v>
      </c>
      <c r="C39" s="6">
        <v>1202020100</v>
      </c>
      <c r="D39" s="6" t="s">
        <v>43</v>
      </c>
      <c r="E39" s="6">
        <v>0</v>
      </c>
      <c r="F39" s="6">
        <v>0</v>
      </c>
      <c r="G39" s="6">
        <v>0</v>
      </c>
      <c r="H39" s="6">
        <f t="shared" si="0"/>
        <v>0</v>
      </c>
      <c r="I39" s="4">
        <v>0</v>
      </c>
      <c r="J39" s="4">
        <v>0</v>
      </c>
      <c r="K39" s="4">
        <f t="shared" si="1"/>
        <v>0</v>
      </c>
      <c r="L39" s="4">
        <f t="shared" si="2"/>
        <v>0</v>
      </c>
      <c r="M39" s="8">
        <v>0</v>
      </c>
      <c r="N39" s="12"/>
      <c r="O39" s="13"/>
    </row>
    <row r="40" spans="2:15" s="11" customFormat="1">
      <c r="B40" s="7">
        <v>33</v>
      </c>
      <c r="C40" s="4">
        <v>1202030000</v>
      </c>
      <c r="D40" s="4" t="s">
        <v>44</v>
      </c>
      <c r="E40" s="4">
        <v>5000000</v>
      </c>
      <c r="F40" s="4">
        <v>0</v>
      </c>
      <c r="G40" s="4">
        <v>0</v>
      </c>
      <c r="H40" s="4">
        <f t="shared" si="0"/>
        <v>5000000</v>
      </c>
      <c r="I40" s="4">
        <v>0</v>
      </c>
      <c r="J40" s="4">
        <f>J41</f>
        <v>0</v>
      </c>
      <c r="K40" s="4">
        <f t="shared" si="1"/>
        <v>0</v>
      </c>
      <c r="L40" s="4">
        <f t="shared" si="2"/>
        <v>5000000</v>
      </c>
      <c r="M40" s="8">
        <f t="shared" si="3"/>
        <v>0</v>
      </c>
      <c r="N40" s="9"/>
      <c r="O40" s="10"/>
    </row>
    <row r="41" spans="2:15" ht="12" thickBot="1">
      <c r="B41" s="14">
        <v>34</v>
      </c>
      <c r="C41" s="6">
        <v>1202030100</v>
      </c>
      <c r="D41" s="6" t="s">
        <v>45</v>
      </c>
      <c r="E41" s="6">
        <v>5000000</v>
      </c>
      <c r="F41" s="6">
        <v>0</v>
      </c>
      <c r="G41" s="6">
        <v>0</v>
      </c>
      <c r="H41" s="6">
        <f t="shared" si="0"/>
        <v>5000000</v>
      </c>
      <c r="I41" s="4">
        <v>0</v>
      </c>
      <c r="J41" s="4">
        <v>0</v>
      </c>
      <c r="K41" s="4">
        <f t="shared" si="1"/>
        <v>0</v>
      </c>
      <c r="L41" s="4">
        <f t="shared" si="2"/>
        <v>5000000</v>
      </c>
      <c r="M41" s="8">
        <f t="shared" si="3"/>
        <v>0</v>
      </c>
      <c r="N41" s="12"/>
      <c r="O41" s="13"/>
    </row>
    <row r="45" spans="2:15" ht="12" thickBot="1">
      <c r="B45" s="1"/>
      <c r="C45" s="15"/>
      <c r="D45" s="15"/>
      <c r="E45" s="1"/>
      <c r="F45" s="15"/>
      <c r="G45" s="15"/>
      <c r="H45" s="15"/>
      <c r="I45" s="15"/>
      <c r="J45" s="1"/>
      <c r="K45" s="27"/>
      <c r="L45" s="27"/>
      <c r="M45" s="27"/>
      <c r="N45" s="28"/>
    </row>
    <row r="46" spans="2:15" ht="12.75">
      <c r="C46" s="16" t="s">
        <v>46</v>
      </c>
      <c r="D46" s="11"/>
      <c r="F46" s="30" t="s">
        <v>50</v>
      </c>
      <c r="G46" s="30"/>
      <c r="H46" s="30"/>
      <c r="I46" s="30"/>
      <c r="K46" s="29"/>
      <c r="L46" s="29"/>
      <c r="M46" s="29"/>
      <c r="N46" s="28"/>
    </row>
    <row r="47" spans="2:15" ht="12.75">
      <c r="C47" s="18" t="s">
        <v>47</v>
      </c>
      <c r="F47" s="17" t="s">
        <v>51</v>
      </c>
      <c r="G47" s="19"/>
      <c r="H47" s="20"/>
      <c r="K47" s="29"/>
      <c r="L47" s="29"/>
      <c r="M47" s="29"/>
      <c r="N47" s="28"/>
    </row>
    <row r="48" spans="2:15" ht="12.75">
      <c r="C48" s="11" t="s">
        <v>48</v>
      </c>
      <c r="F48" s="17" t="s">
        <v>48</v>
      </c>
      <c r="G48" s="19"/>
      <c r="H48" s="19"/>
      <c r="K48" s="29"/>
      <c r="L48" s="29"/>
      <c r="M48" s="29"/>
      <c r="N48" s="28"/>
    </row>
  </sheetData>
  <mergeCells count="6">
    <mergeCell ref="F46:I46"/>
    <mergeCell ref="E1:I1"/>
    <mergeCell ref="E2:I2"/>
    <mergeCell ref="E3:I3"/>
    <mergeCell ref="E4:I4"/>
    <mergeCell ref="E5:I5"/>
  </mergeCells>
  <pageMargins left="0.7" right="0.7" top="0.75" bottom="0.75" header="0.3" footer="0.3"/>
  <pageSetup scale="80" orientation="landscape" horizontalDpi="4294967295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contabilidad21</dc:creator>
  <cp:lastModifiedBy>Tobon</cp:lastModifiedBy>
  <cp:lastPrinted>2014-04-14T15:49:27Z</cp:lastPrinted>
  <dcterms:created xsi:type="dcterms:W3CDTF">2012-03-12T12:41:22Z</dcterms:created>
  <dcterms:modified xsi:type="dcterms:W3CDTF">2015-04-23T19:36:07Z</dcterms:modified>
</cp:coreProperties>
</file>