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Hoja1!$B$1:$L$48</definedName>
  </definedNames>
  <calcPr calcId="124519"/>
</workbook>
</file>

<file path=xl/calcChain.xml><?xml version="1.0" encoding="utf-8"?>
<calcChain xmlns="http://schemas.openxmlformats.org/spreadsheetml/2006/main">
  <c r="J14" i="1"/>
  <c r="K14" s="1"/>
  <c r="I14"/>
  <c r="L11"/>
  <c r="L12"/>
  <c r="L13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E8"/>
  <c r="E9"/>
  <c r="F9"/>
  <c r="G9"/>
  <c r="E10"/>
  <c r="F10"/>
  <c r="G10"/>
  <c r="G11"/>
  <c r="K11" s="1"/>
  <c r="I11"/>
  <c r="J11" s="1"/>
  <c r="G12"/>
  <c r="I12"/>
  <c r="J12"/>
  <c r="K12"/>
  <c r="G13"/>
  <c r="J13"/>
  <c r="K13"/>
  <c r="G14"/>
  <c r="G15"/>
  <c r="I15"/>
  <c r="G16"/>
  <c r="I16"/>
  <c r="J16" s="1"/>
  <c r="G17"/>
  <c r="K17" s="1"/>
  <c r="J17"/>
  <c r="G18"/>
  <c r="I18"/>
  <c r="J18"/>
  <c r="K18"/>
  <c r="G19"/>
  <c r="J19"/>
  <c r="K19"/>
  <c r="G20"/>
  <c r="J20"/>
  <c r="K20"/>
  <c r="G21"/>
  <c r="J21"/>
  <c r="K21"/>
  <c r="G22"/>
  <c r="J22"/>
  <c r="K22"/>
  <c r="G23"/>
  <c r="J23"/>
  <c r="K23"/>
  <c r="G24"/>
  <c r="I24"/>
  <c r="J24"/>
  <c r="K24" s="1"/>
  <c r="G25"/>
  <c r="J25"/>
  <c r="G26"/>
  <c r="K26" s="1"/>
  <c r="I26"/>
  <c r="J26" s="1"/>
  <c r="G27"/>
  <c r="K27" s="1"/>
  <c r="J27"/>
  <c r="G28"/>
  <c r="K28" s="1"/>
  <c r="I28"/>
  <c r="J28" s="1"/>
  <c r="G29"/>
  <c r="K29" s="1"/>
  <c r="J29"/>
  <c r="I32"/>
  <c r="I31" s="1"/>
  <c r="G33"/>
  <c r="G32" s="1"/>
  <c r="J33"/>
  <c r="I35"/>
  <c r="J35" s="1"/>
  <c r="E36"/>
  <c r="E35" s="1"/>
  <c r="I36"/>
  <c r="J36"/>
  <c r="G37"/>
  <c r="J37"/>
  <c r="K37"/>
  <c r="G38"/>
  <c r="J38"/>
  <c r="K38"/>
  <c r="G39"/>
  <c r="J39"/>
  <c r="K39"/>
  <c r="G40"/>
  <c r="I40"/>
  <c r="J40"/>
  <c r="G41"/>
  <c r="J41"/>
  <c r="K41" s="1"/>
  <c r="D8"/>
  <c r="D10"/>
  <c r="D9"/>
  <c r="D15"/>
  <c r="D14"/>
  <c r="H10" l="1"/>
  <c r="H9" s="1"/>
  <c r="K10"/>
  <c r="K9" s="1"/>
  <c r="I10"/>
  <c r="I9" s="1"/>
  <c r="G35"/>
  <c r="E34"/>
  <c r="J31"/>
  <c r="I30"/>
  <c r="J30" s="1"/>
  <c r="K16"/>
  <c r="K32"/>
  <c r="K40"/>
  <c r="G36"/>
  <c r="K25"/>
  <c r="I34"/>
  <c r="J34" s="1"/>
  <c r="K33"/>
  <c r="G31"/>
  <c r="K31" s="1"/>
  <c r="J32"/>
  <c r="G30"/>
  <c r="J15"/>
  <c r="J10" l="1"/>
  <c r="L14"/>
  <c r="G34"/>
  <c r="K34" s="1"/>
  <c r="K35" s="1"/>
  <c r="G8"/>
  <c r="K36"/>
  <c r="K15"/>
  <c r="K30"/>
  <c r="J9" l="1"/>
  <c r="L10"/>
  <c r="I8"/>
  <c r="L9" l="1"/>
  <c r="J8"/>
  <c r="K8" s="1"/>
  <c r="L8" l="1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<sst xmlns="http://schemas.openxmlformats.org/spreadsheetml/2006/main" count="57" uniqueCount="53">
  <si>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</si>
  <si>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</si>
  <si>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</si>
  <si>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</si>
  <si>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</si>
  <si>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</si>
  <si>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</si>
  <si>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</si>
  <si>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</si>
  <si>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</si>
  <si>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</si>
  <si>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</si>
  <si>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</si>
  <si>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</si>
  <si>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</si>
  <si>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</si>
  <si>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</si>
  <si>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</si>
  <si>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</si>
  <si>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</si>
  <si>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</si>
  <si>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</si>
  <si>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</si>
  <si>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</si>
  <si>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</si>
  <si>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</si>
  <si>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</si>
  <si>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</si>
  <si>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</si>
  <si>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</si>
  <si>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</si>
  <si>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</si>
  <si>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</si>
  <si>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</si>
  <si>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</si>
  <si>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</si>
  <si>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</si>
  <si>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</si>
  <si>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</si>
  <si>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</si>
  <si>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</si>
  <si>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</si>
  <si>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</si>
  <si>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</si>
  <si>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</si>
  <si>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</si>
  <si>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</si>
  <si>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</si>
  <si>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</si>
  <si>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 xml:space="preserve">Director General </t>
  </si>
  <si>
    <t>MARTHA LUCIA CORREA</t>
  </si>
  <si>
    <t>Tecnico en la Administracion del presupuesto y gestion contable ( E )</t>
  </si>
  <si>
    <t>OCTUBRE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</si>
</sst>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3" fontId="0" fillId="0" borderId="0" xfId="0" applyNumberFormat="1" applyFill="1" applyBorder="1" applyAlignment="1" applyProtection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workbookViewId="0">
      <selection activeCell="B1" sqref="B1:L48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10.285156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14" width="11.42578125" style="2"/>
    <col min="15" max="15" width="12.7109375" style="2" bestFit="1" customWidth="1"/>
    <col min="16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8" t="s">
        <v>0</v>
      </c>
      <c r="E1" s="28"/>
      <c r="F1" s="28"/>
      <c r="G1" s="28"/>
      <c r="H1" s="28"/>
      <c r="I1" s="1"/>
      <c r="J1" s="1"/>
      <c r="K1" s="1"/>
      <c r="L1" s="1"/>
      <c r="M1" s="1"/>
    </row>
    <row r="2" spans="2:30">
      <c r="B2" s="1"/>
      <c r="C2" s="1"/>
      <c r="D2" s="28" t="s">
        <v>1</v>
      </c>
      <c r="E2" s="28"/>
      <c r="F2" s="28"/>
      <c r="G2" s="28"/>
      <c r="H2" s="28"/>
      <c r="I2" s="1"/>
      <c r="J2" s="1"/>
      <c r="K2" s="1"/>
      <c r="L2" s="1"/>
      <c r="M2" s="1"/>
    </row>
    <row r="3" spans="2:30">
      <c r="B3" s="1"/>
      <c r="C3" s="1"/>
      <c r="D3" s="28" t="s">
        <v>2</v>
      </c>
      <c r="E3" s="28"/>
      <c r="F3" s="28"/>
      <c r="G3" s="28"/>
      <c r="H3" s="28"/>
      <c r="I3" s="1"/>
      <c r="J3" s="1"/>
      <c r="K3" s="1"/>
      <c r="L3" s="1"/>
      <c r="M3" s="1"/>
    </row>
    <row r="4" spans="2:30">
      <c r="B4" s="1"/>
      <c r="C4" s="1"/>
      <c r="D4" s="28" t="s">
        <v>47</v>
      </c>
      <c r="E4" s="28"/>
      <c r="F4" s="28"/>
      <c r="G4" s="28"/>
      <c r="H4" s="28"/>
      <c r="I4" s="1"/>
      <c r="J4" s="1"/>
      <c r="K4" s="1"/>
      <c r="L4" s="1"/>
      <c r="M4" s="1"/>
    </row>
    <row r="5" spans="2:30">
      <c r="B5" s="1"/>
      <c r="C5" s="1"/>
      <c r="D5" s="28" t="s">
        <v>52</v>
      </c>
      <c r="E5" s="28"/>
      <c r="F5" s="28"/>
      <c r="G5" s="28"/>
      <c r="H5" s="28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f>D9+D34</f>
        <v>2207173414</v>
      </c>
      <c r="E8" s="3">
        <f>E9+E34</f>
        <v>177419436</v>
      </c>
      <c r="F8" s="3">
        <v>0</v>
      </c>
      <c r="G8" s="3">
        <f>D8+E8-F8</f>
        <v>2384592850</v>
      </c>
      <c r="H8" s="3">
        <v>1500299510</v>
      </c>
      <c r="I8" s="3">
        <f>I9+I34</f>
        <v>203596061</v>
      </c>
      <c r="J8" s="3">
        <f>J9+J34</f>
        <v>1703895571</v>
      </c>
      <c r="K8" s="3">
        <f>G8-J8</f>
        <v>680697279</v>
      </c>
      <c r="L8" s="5">
        <f>(J8*100)/G8</f>
        <v>71.454360479190399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f>D10</f>
        <v>2202173414</v>
      </c>
      <c r="E9" s="3">
        <f t="shared" ref="E9:K9" si="0">E10</f>
        <v>60000000</v>
      </c>
      <c r="F9" s="3">
        <f t="shared" si="0"/>
        <v>0</v>
      </c>
      <c r="G9" s="3">
        <f t="shared" si="0"/>
        <v>2262173414</v>
      </c>
      <c r="H9" s="3">
        <f t="shared" si="0"/>
        <v>1382880074</v>
      </c>
      <c r="I9" s="3">
        <f t="shared" si="0"/>
        <v>203596061</v>
      </c>
      <c r="J9" s="3">
        <f t="shared" si="0"/>
        <v>1586476135</v>
      </c>
      <c r="K9" s="3">
        <f t="shared" si="0"/>
        <v>675697279</v>
      </c>
      <c r="L9" s="5">
        <f t="shared" ref="L9:L41" si="1">(J9*100)/G9</f>
        <v>70.130615326911453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f>D11+D14+D30</f>
        <v>2202173414</v>
      </c>
      <c r="E10" s="3">
        <f t="shared" ref="E10:K10" si="2">E11+E14+E30</f>
        <v>60000000</v>
      </c>
      <c r="F10" s="3">
        <f t="shared" si="2"/>
        <v>0</v>
      </c>
      <c r="G10" s="3">
        <f t="shared" si="2"/>
        <v>2262173414</v>
      </c>
      <c r="H10" s="3">
        <f t="shared" si="2"/>
        <v>1382880074</v>
      </c>
      <c r="I10" s="3">
        <f t="shared" si="2"/>
        <v>203596061</v>
      </c>
      <c r="J10" s="3">
        <f t="shared" si="2"/>
        <v>1586476135</v>
      </c>
      <c r="K10" s="3">
        <f t="shared" si="2"/>
        <v>675697279</v>
      </c>
      <c r="L10" s="5">
        <f t="shared" si="1"/>
        <v>70.130615326911453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ref="G11:G41" si="3">D11+E11-F11</f>
        <v>921171404</v>
      </c>
      <c r="H11" s="3">
        <v>526061232</v>
      </c>
      <c r="I11" s="3">
        <f>I12</f>
        <v>70500585</v>
      </c>
      <c r="J11" s="3">
        <f t="shared" ref="J11:J41" si="4">H11+I11</f>
        <v>596561817</v>
      </c>
      <c r="K11" s="3">
        <f t="shared" ref="K11:K41" si="5">G11-J11</f>
        <v>324609587</v>
      </c>
      <c r="L11" s="5">
        <f t="shared" si="1"/>
        <v>64.761217555120723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3"/>
        <v>921171404</v>
      </c>
      <c r="H12" s="3">
        <v>526061232</v>
      </c>
      <c r="I12" s="3">
        <f>I13</f>
        <v>70500585</v>
      </c>
      <c r="J12" s="3">
        <f t="shared" si="4"/>
        <v>596561817</v>
      </c>
      <c r="K12" s="3">
        <f t="shared" si="5"/>
        <v>324609587</v>
      </c>
      <c r="L12" s="5">
        <f t="shared" si="1"/>
        <v>64.761217555120723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3"/>
        <v>921171404</v>
      </c>
      <c r="H13" s="3">
        <v>526061232</v>
      </c>
      <c r="I13" s="3">
        <v>70500585</v>
      </c>
      <c r="J13" s="3">
        <f t="shared" si="4"/>
        <v>596561817</v>
      </c>
      <c r="K13" s="3">
        <f t="shared" si="5"/>
        <v>324609587</v>
      </c>
      <c r="L13" s="5">
        <f t="shared" si="1"/>
        <v>64.761217555120723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f>D15+D26+D28</f>
        <v>1268940273</v>
      </c>
      <c r="E14" s="3">
        <v>0</v>
      </c>
      <c r="F14" s="3">
        <v>0</v>
      </c>
      <c r="G14" s="3">
        <f t="shared" si="3"/>
        <v>1268940273</v>
      </c>
      <c r="H14" s="3">
        <v>850025519</v>
      </c>
      <c r="I14" s="3">
        <f>I15+I26+I28</f>
        <v>92562227</v>
      </c>
      <c r="J14" s="3">
        <f t="shared" si="4"/>
        <v>942587746</v>
      </c>
      <c r="K14" s="3">
        <f t="shared" si="5"/>
        <v>326352527</v>
      </c>
      <c r="L14" s="5">
        <f t="shared" si="1"/>
        <v>74.281490315659639</v>
      </c>
      <c r="M14" s="6"/>
      <c r="N14" s="20"/>
      <c r="O14" s="26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f>D16+D18+D24</f>
        <v>1264768275</v>
      </c>
      <c r="E15" s="3">
        <v>0</v>
      </c>
      <c r="F15" s="3">
        <v>0</v>
      </c>
      <c r="G15" s="3">
        <f t="shared" si="3"/>
        <v>1264768275</v>
      </c>
      <c r="H15" s="3">
        <v>848648519</v>
      </c>
      <c r="I15" s="3">
        <f>I16+I18+I24</f>
        <v>92409227</v>
      </c>
      <c r="J15" s="3">
        <f t="shared" si="4"/>
        <v>941057746</v>
      </c>
      <c r="K15" s="3">
        <f t="shared" si="5"/>
        <v>323710529</v>
      </c>
      <c r="L15" s="5">
        <f t="shared" si="1"/>
        <v>74.405546423118494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3"/>
        <v>200000000</v>
      </c>
      <c r="H16" s="3">
        <v>127503677</v>
      </c>
      <c r="I16" s="3">
        <f>I17</f>
        <v>13884334</v>
      </c>
      <c r="J16" s="3">
        <f t="shared" si="4"/>
        <v>141388011</v>
      </c>
      <c r="K16" s="3">
        <f t="shared" si="5"/>
        <v>58611989</v>
      </c>
      <c r="L16" s="5">
        <f t="shared" si="1"/>
        <v>70.694005500000003</v>
      </c>
      <c r="M16" s="6"/>
      <c r="N16" s="20"/>
      <c r="O16" s="26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3"/>
        <v>200000000</v>
      </c>
      <c r="H17" s="3">
        <v>127503677</v>
      </c>
      <c r="I17" s="3">
        <v>13884334</v>
      </c>
      <c r="J17" s="3">
        <f t="shared" si="4"/>
        <v>141388011</v>
      </c>
      <c r="K17" s="3">
        <f t="shared" si="5"/>
        <v>58611989</v>
      </c>
      <c r="L17" s="5">
        <f t="shared" si="1"/>
        <v>70.694005500000003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3"/>
        <v>1032318820</v>
      </c>
      <c r="H18" s="3">
        <v>704144353</v>
      </c>
      <c r="I18" s="3">
        <f>I19+I20+I21+I22+I23</f>
        <v>76673649</v>
      </c>
      <c r="J18" s="3">
        <f t="shared" si="4"/>
        <v>780818002</v>
      </c>
      <c r="K18" s="3">
        <f t="shared" si="5"/>
        <v>251500818</v>
      </c>
      <c r="L18" s="5">
        <f t="shared" si="1"/>
        <v>75.637292169099467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3"/>
        <v>227798258</v>
      </c>
      <c r="H19" s="3">
        <v>144351167</v>
      </c>
      <c r="I19" s="3">
        <v>15735579</v>
      </c>
      <c r="J19" s="3">
        <f t="shared" si="4"/>
        <v>160086746</v>
      </c>
      <c r="K19" s="3">
        <f t="shared" si="5"/>
        <v>67711512</v>
      </c>
      <c r="L19" s="5">
        <f t="shared" si="1"/>
        <v>70.275667340704601</v>
      </c>
      <c r="M19" s="9"/>
      <c r="N19" s="20"/>
      <c r="O19" s="26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3"/>
        <v>4122710</v>
      </c>
      <c r="H20" s="3">
        <v>0</v>
      </c>
      <c r="I20" s="3">
        <v>0</v>
      </c>
      <c r="J20" s="3">
        <f t="shared" si="4"/>
        <v>0</v>
      </c>
      <c r="K20" s="3">
        <f t="shared" si="5"/>
        <v>4122710</v>
      </c>
      <c r="L20" s="5">
        <f t="shared" si="1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3"/>
        <v>307533842</v>
      </c>
      <c r="H21" s="3">
        <v>102002941</v>
      </c>
      <c r="I21" s="3">
        <v>10954467</v>
      </c>
      <c r="J21" s="3">
        <f t="shared" si="4"/>
        <v>112957408</v>
      </c>
      <c r="K21" s="3">
        <f t="shared" si="5"/>
        <v>194576434</v>
      </c>
      <c r="L21" s="5">
        <f t="shared" si="1"/>
        <v>36.730074084009267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3"/>
        <v>204930000</v>
      </c>
      <c r="H22" s="3">
        <v>253783356</v>
      </c>
      <c r="I22" s="3">
        <v>27768668</v>
      </c>
      <c r="J22" s="3">
        <f t="shared" si="4"/>
        <v>281552024</v>
      </c>
      <c r="K22" s="3">
        <f t="shared" si="5"/>
        <v>-76622024</v>
      </c>
      <c r="L22" s="5">
        <f t="shared" si="1"/>
        <v>137.38936417313229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3"/>
        <v>287934010</v>
      </c>
      <c r="H23" s="3">
        <v>204006889</v>
      </c>
      <c r="I23" s="3">
        <v>22214935</v>
      </c>
      <c r="J23" s="3">
        <f t="shared" si="4"/>
        <v>226221824</v>
      </c>
      <c r="K23" s="3">
        <f t="shared" si="5"/>
        <v>61712186</v>
      </c>
      <c r="L23" s="5">
        <f t="shared" si="1"/>
        <v>78.567246710452864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3"/>
        <v>32449455</v>
      </c>
      <c r="H24" s="3">
        <v>17000489</v>
      </c>
      <c r="I24" s="3">
        <f>I25</f>
        <v>1851244</v>
      </c>
      <c r="J24" s="3">
        <f t="shared" si="4"/>
        <v>18851733</v>
      </c>
      <c r="K24" s="3">
        <f t="shared" si="5"/>
        <v>13597722</v>
      </c>
      <c r="L24" s="5">
        <f t="shared" si="1"/>
        <v>58.095684503792128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3"/>
        <v>32449455</v>
      </c>
      <c r="H25" s="3">
        <v>17000489</v>
      </c>
      <c r="I25" s="3">
        <v>1851244</v>
      </c>
      <c r="J25" s="3">
        <f t="shared" si="4"/>
        <v>18851733</v>
      </c>
      <c r="K25" s="3">
        <f t="shared" si="5"/>
        <v>13597722</v>
      </c>
      <c r="L25" s="5">
        <f t="shared" si="1"/>
        <v>58.095684503792128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3"/>
        <v>3000000</v>
      </c>
      <c r="H26" s="3">
        <v>1377000</v>
      </c>
      <c r="I26" s="3">
        <f>I27</f>
        <v>153000</v>
      </c>
      <c r="J26" s="3">
        <f t="shared" si="4"/>
        <v>1530000</v>
      </c>
      <c r="K26" s="3">
        <f t="shared" si="5"/>
        <v>1470000</v>
      </c>
      <c r="L26" s="5">
        <f t="shared" si="1"/>
        <v>51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3"/>
        <v>3000000</v>
      </c>
      <c r="H27" s="3">
        <v>1377000</v>
      </c>
      <c r="I27" s="3">
        <v>153000</v>
      </c>
      <c r="J27" s="3">
        <f t="shared" si="4"/>
        <v>1530000</v>
      </c>
      <c r="K27" s="3">
        <f t="shared" si="5"/>
        <v>1470000</v>
      </c>
      <c r="L27" s="5">
        <f t="shared" si="1"/>
        <v>51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3"/>
        <v>1171998</v>
      </c>
      <c r="H28" s="3">
        <v>0</v>
      </c>
      <c r="I28" s="3">
        <f>I29</f>
        <v>0</v>
      </c>
      <c r="J28" s="3">
        <f t="shared" si="4"/>
        <v>0</v>
      </c>
      <c r="K28" s="3">
        <f t="shared" si="5"/>
        <v>1171998</v>
      </c>
      <c r="L28" s="5">
        <f t="shared" si="1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3"/>
        <v>1171998</v>
      </c>
      <c r="H29" s="3">
        <v>0</v>
      </c>
      <c r="I29" s="3">
        <v>0</v>
      </c>
      <c r="J29" s="3">
        <f t="shared" si="4"/>
        <v>0</v>
      </c>
      <c r="K29" s="3">
        <f t="shared" si="5"/>
        <v>1171998</v>
      </c>
      <c r="L29" s="5">
        <f t="shared" si="1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4">
        <v>60000000</v>
      </c>
      <c r="F30" s="3">
        <v>0</v>
      </c>
      <c r="G30" s="3">
        <f>G33</f>
        <v>72061737</v>
      </c>
      <c r="H30" s="3">
        <v>6793323</v>
      </c>
      <c r="I30" s="3">
        <f>I31</f>
        <v>40533249</v>
      </c>
      <c r="J30" s="3">
        <f t="shared" si="4"/>
        <v>47326572</v>
      </c>
      <c r="K30" s="3">
        <f t="shared" si="5"/>
        <v>24735165</v>
      </c>
      <c r="L30" s="5">
        <f t="shared" si="1"/>
        <v>65.675036392753057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4">
        <v>60000000</v>
      </c>
      <c r="F31" s="3">
        <v>0</v>
      </c>
      <c r="G31" s="3">
        <f>G33</f>
        <v>72061737</v>
      </c>
      <c r="H31" s="3">
        <v>6793323</v>
      </c>
      <c r="I31" s="3">
        <f>I32</f>
        <v>40533249</v>
      </c>
      <c r="J31" s="3">
        <f t="shared" si="4"/>
        <v>47326572</v>
      </c>
      <c r="K31" s="3">
        <f t="shared" si="5"/>
        <v>24735165</v>
      </c>
      <c r="L31" s="5">
        <f t="shared" si="1"/>
        <v>65.675036392753057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4">
        <v>60000000</v>
      </c>
      <c r="F32" s="3">
        <v>0</v>
      </c>
      <c r="G32" s="3">
        <f>G33</f>
        <v>72061737</v>
      </c>
      <c r="H32" s="3">
        <v>6793323</v>
      </c>
      <c r="I32" s="3">
        <f>I33</f>
        <v>40533249</v>
      </c>
      <c r="J32" s="3">
        <f t="shared" si="4"/>
        <v>47326572</v>
      </c>
      <c r="K32" s="3">
        <f t="shared" si="5"/>
        <v>24735165</v>
      </c>
      <c r="L32" s="5">
        <f t="shared" si="1"/>
        <v>65.675036392753057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60000000</v>
      </c>
      <c r="F33" s="4">
        <v>0</v>
      </c>
      <c r="G33" s="4">
        <f t="shared" si="3"/>
        <v>72061737</v>
      </c>
      <c r="H33" s="3">
        <v>6793323</v>
      </c>
      <c r="I33" s="3">
        <v>40533249</v>
      </c>
      <c r="J33" s="3">
        <f t="shared" si="4"/>
        <v>47326572</v>
      </c>
      <c r="K33" s="3">
        <f t="shared" si="5"/>
        <v>24735165</v>
      </c>
      <c r="L33" s="5">
        <f t="shared" si="1"/>
        <v>65.675036392753057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3"/>
        <v>122419436</v>
      </c>
      <c r="H34" s="3">
        <v>117419436</v>
      </c>
      <c r="I34" s="3">
        <f>I35</f>
        <v>0</v>
      </c>
      <c r="J34" s="3">
        <f t="shared" si="4"/>
        <v>117419436</v>
      </c>
      <c r="K34" s="3">
        <f t="shared" si="5"/>
        <v>5000000</v>
      </c>
      <c r="L34" s="5">
        <f t="shared" si="1"/>
        <v>95.915681232186046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3"/>
        <v>122419436</v>
      </c>
      <c r="H35" s="3">
        <v>117419436</v>
      </c>
      <c r="I35" s="3">
        <f>I36+I38+I40</f>
        <v>0</v>
      </c>
      <c r="J35" s="3">
        <f t="shared" si="4"/>
        <v>117419436</v>
      </c>
      <c r="K35" s="3">
        <f>K34</f>
        <v>5000000</v>
      </c>
      <c r="L35" s="5">
        <f t="shared" si="1"/>
        <v>95.915681232186046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3"/>
        <v>117419436</v>
      </c>
      <c r="H36" s="3">
        <v>117419436</v>
      </c>
      <c r="I36" s="3">
        <f>I37</f>
        <v>0</v>
      </c>
      <c r="J36" s="3">
        <f t="shared" si="4"/>
        <v>117419436</v>
      </c>
      <c r="K36" s="3">
        <f t="shared" si="5"/>
        <v>0</v>
      </c>
      <c r="L36" s="5">
        <f t="shared" si="1"/>
        <v>100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3"/>
        <v>117419436</v>
      </c>
      <c r="H37" s="3">
        <v>117419436</v>
      </c>
      <c r="I37" s="3">
        <v>0</v>
      </c>
      <c r="J37" s="3">
        <f t="shared" si="4"/>
        <v>117419436</v>
      </c>
      <c r="K37" s="3">
        <f t="shared" si="5"/>
        <v>0</v>
      </c>
      <c r="L37" s="5">
        <f t="shared" si="1"/>
        <v>100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3"/>
        <v>0</v>
      </c>
      <c r="H38" s="3">
        <v>0</v>
      </c>
      <c r="I38" s="3">
        <v>0</v>
      </c>
      <c r="J38" s="3">
        <f t="shared" si="4"/>
        <v>0</v>
      </c>
      <c r="K38" s="3">
        <f t="shared" si="5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3"/>
        <v>0</v>
      </c>
      <c r="H39" s="3">
        <v>0</v>
      </c>
      <c r="I39" s="3">
        <v>0</v>
      </c>
      <c r="J39" s="3">
        <f t="shared" si="4"/>
        <v>0</v>
      </c>
      <c r="K39" s="3">
        <f t="shared" si="5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3"/>
        <v>5000000</v>
      </c>
      <c r="H40" s="3">
        <v>0</v>
      </c>
      <c r="I40" s="3">
        <f>I41</f>
        <v>0</v>
      </c>
      <c r="J40" s="3">
        <f t="shared" si="4"/>
        <v>0</v>
      </c>
      <c r="K40" s="3">
        <f t="shared" si="5"/>
        <v>5000000</v>
      </c>
      <c r="L40" s="5">
        <f t="shared" si="1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3"/>
        <v>5000000</v>
      </c>
      <c r="H41" s="3">
        <v>0</v>
      </c>
      <c r="I41" s="3">
        <v>0</v>
      </c>
      <c r="J41" s="3">
        <f t="shared" si="4"/>
        <v>0</v>
      </c>
      <c r="K41" s="3">
        <f t="shared" si="5"/>
        <v>5000000</v>
      </c>
      <c r="L41" s="5">
        <f t="shared" si="1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7" t="s">
        <v>50</v>
      </c>
      <c r="F46" s="27"/>
      <c r="G46" s="27"/>
      <c r="H46" s="27"/>
      <c r="J46" s="25"/>
      <c r="K46" s="25"/>
      <c r="L46" s="25"/>
      <c r="M46" s="24"/>
    </row>
    <row r="47" spans="2:14" ht="12.75">
      <c r="B47" s="14" t="s">
        <v>49</v>
      </c>
      <c r="E47" s="13" t="s">
        <v>51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2015-12-09T22:55:26Z</cp:lastPrinted>
  <dcterms:created xsi:type="dcterms:W3CDTF">2012-03-12T12:41:22Z</dcterms:created>
  <dcterms:modified xsi:type="dcterms:W3CDTF">2015-12-09T22:55:30Z</dcterms:modified>
</cp:coreProperties>
</file>