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GOBERNACION QUINDIO 2020\SGTO INSTRUMENTOS 2020\SGTO PDD IV TRIMESTRE 2020\UNIDADES EJECUTORAS IV TRIM 2020\"/>
    </mc:Choice>
  </mc:AlternateContent>
  <bookViews>
    <workbookView xWindow="0" yWindow="0" windowWidth="14685" windowHeight="9150"/>
  </bookViews>
  <sheets>
    <sheet name="Metas Producto F-PLA-47" sheetId="1" r:id="rId1"/>
    <sheet name="Plan de Acción F-PLA-06" sheetId="2" r:id="rId2"/>
    <sheet name="Seguimiento P.A F-PLA 07." sheetId="3" r:id="rId3"/>
    <sheet name="Inversión Mpios -PLA 39" sheetId="4" r:id="rId4"/>
    <sheet name="Gestión Recursos F-PLA 40" sheetId="5" r:id="rId5"/>
    <sheet name="PRINCIPALES LOGROS" sheetId="6"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16" i="3" l="1"/>
  <c r="BH12" i="3"/>
  <c r="BG16" i="3"/>
  <c r="BF16" i="3"/>
  <c r="V15" i="3"/>
  <c r="V14" i="3"/>
  <c r="V13" i="3"/>
  <c r="V12" i="3"/>
  <c r="Q30" i="1" l="1"/>
  <c r="R30" i="1" s="1"/>
  <c r="F29" i="1"/>
  <c r="G27" i="1" s="1"/>
  <c r="Q28" i="1"/>
  <c r="R28" i="1" s="1"/>
  <c r="G24" i="1"/>
  <c r="G29" i="1" s="1"/>
  <c r="S20" i="1"/>
  <c r="U20" i="1" s="1"/>
  <c r="R20" i="1"/>
  <c r="Q29" i="1" s="1"/>
  <c r="R29" i="1" s="1"/>
  <c r="Q20" i="1"/>
  <c r="B20" i="1"/>
  <c r="U19" i="1"/>
  <c r="T19" i="1"/>
  <c r="M19" i="1"/>
  <c r="U18" i="1"/>
  <c r="T18" i="1"/>
  <c r="M18" i="1"/>
  <c r="U17" i="1"/>
  <c r="T17" i="1"/>
  <c r="M17" i="1"/>
  <c r="U16" i="1"/>
  <c r="T16" i="1"/>
  <c r="M16" i="1"/>
  <c r="B16" i="1"/>
  <c r="T20" i="1" l="1"/>
  <c r="Q31" i="1"/>
  <c r="R31" i="1" s="1"/>
  <c r="H14" i="4"/>
  <c r="I14" i="4"/>
  <c r="M14" i="4"/>
  <c r="G14" i="4"/>
  <c r="P13" i="4"/>
  <c r="O12" i="3" l="1"/>
  <c r="O13" i="3" l="1"/>
  <c r="O14" i="3"/>
  <c r="O15" i="3"/>
  <c r="U13" i="3"/>
  <c r="U14" i="3"/>
  <c r="U15" i="3"/>
  <c r="U12" i="3"/>
  <c r="U16" i="3" l="1"/>
  <c r="BF12" i="3" s="1"/>
  <c r="V16" i="3"/>
  <c r="Z12" i="3" s="1"/>
  <c r="P12" i="4"/>
  <c r="P14" i="4" s="1"/>
  <c r="BG12" i="3" l="1"/>
  <c r="BB12" i="3"/>
  <c r="AX12" i="3"/>
  <c r="AN12" i="3"/>
  <c r="AJ12" i="3"/>
  <c r="AF12" i="3"/>
  <c r="AB12" i="3"/>
  <c r="BD12" i="3"/>
  <c r="AZ12" i="3"/>
  <c r="AP12" i="3"/>
  <c r="AL12" i="3"/>
  <c r="AH12" i="3"/>
  <c r="AD12" i="3"/>
</calcChain>
</file>

<file path=xl/sharedStrings.xml><?xml version="1.0" encoding="utf-8"?>
<sst xmlns="http://schemas.openxmlformats.org/spreadsheetml/2006/main" count="378" uniqueCount="212">
  <si>
    <t xml:space="preserve">CODIGO:  </t>
  </si>
  <si>
    <t xml:space="preserve">F-PLA-06   </t>
  </si>
  <si>
    <t xml:space="preserve">VERSIÓN: </t>
  </si>
  <si>
    <t>O6</t>
  </si>
  <si>
    <t xml:space="preserve">FECHA: </t>
  </si>
  <si>
    <t>Nov. 22 de 2017</t>
  </si>
  <si>
    <t>PÁGINA:</t>
  </si>
  <si>
    <t xml:space="preserve"> 1 de 1</t>
  </si>
  <si>
    <t>PLAN DE DESARROLLO DEPARTAMENTAL:  "TÚ Y YO SOMOS QUINDÍO"</t>
  </si>
  <si>
    <t xml:space="preserve">PROYECTO </t>
  </si>
  <si>
    <t>POBLACIÓN</t>
  </si>
  <si>
    <t>CODIGO</t>
  </si>
  <si>
    <t xml:space="preserve">ESTRATEGIA </t>
  </si>
  <si>
    <t xml:space="preserve">PROGRAMA </t>
  </si>
  <si>
    <t xml:space="preserve">META DE PRODUCTO PLAN DE DESARROLLO </t>
  </si>
  <si>
    <t xml:space="preserve">INDICADOR </t>
  </si>
  <si>
    <t>META FISICA PROGRAMADA</t>
  </si>
  <si>
    <t>IMPUTACION PRESUPUESTAL</t>
  </si>
  <si>
    <t xml:space="preserve">No </t>
  </si>
  <si>
    <t>PESO DE LA META %</t>
  </si>
  <si>
    <t xml:space="preserve">VALOR EN PESOS </t>
  </si>
  <si>
    <t xml:space="preserve">OBJETIVO GENERAL DEL PROYECTO </t>
  </si>
  <si>
    <t xml:space="preserve">OBJETIVOS ESPECIFICOS </t>
  </si>
  <si>
    <t>ACTIVIDADES CUANTIFICADAS</t>
  </si>
  <si>
    <t xml:space="preserve">FUENTE DE RECURSOS </t>
  </si>
  <si>
    <t>GENERO</t>
  </si>
  <si>
    <t>DISTRIBUCIÓN ETÁREA (EDAD)</t>
  </si>
  <si>
    <t xml:space="preserve">GRUPOS ÉTNICOS </t>
  </si>
  <si>
    <t xml:space="preserve">POBLACIÓN VULNERABLE </t>
  </si>
  <si>
    <t>TOTAL</t>
  </si>
  <si>
    <t xml:space="preserve">FECHA DE INICIO </t>
  </si>
  <si>
    <t xml:space="preserve">FECHA DE TERMINACIÓN </t>
  </si>
  <si>
    <t xml:space="preserve">RESPONSABLE </t>
  </si>
  <si>
    <t>MUJER</t>
  </si>
  <si>
    <t>HOMBRE</t>
  </si>
  <si>
    <t>Edad Escolar 
(0 - 14 años)</t>
  </si>
  <si>
    <t>Adolescencia
 (15 - 19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</si>
  <si>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</si>
  <si>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</si>
  <si>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</si>
  <si>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</si>
  <si>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</si>
  <si>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</si>
  <si>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</si>
  <si>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</si>
  <si>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</si>
  <si>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</si>
  <si>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 xml:space="preserve"> TERRITORIO, AMBIENTE Y DESARROLLO SOSTENIBLE</t>
  </si>
  <si>
    <t>Seguridad de Transporte. "Tú y yo seguros en la vía"</t>
  </si>
  <si>
    <t>19.1</t>
  </si>
  <si>
    <t>Formular e Implementar una estrategia de movilidad saludable, segura y sostenible.</t>
  </si>
  <si>
    <t xml:space="preserve">Estrategia de movilidad saludable, segura y sostenible  formulada e implementada </t>
  </si>
  <si>
    <t>23010104230101_1
23010104230102_1</t>
  </si>
  <si>
    <t>201663000-0172</t>
  </si>
  <si>
    <t>Fortalecimiento de la seguridad vial  en el Departamento del Quindío</t>
  </si>
  <si>
    <t>Disminuir  el numero de lesiones fatales y graves por accidentes de transito, en la poblacion, a traves de planes y programas institucionales para mejorar las condiciones de vida de la poblacion de los municipios de la jurisdicción del instituto departamental de transito del quindio</t>
  </si>
  <si>
    <t>Disminuir los riesgos de accidentes en las vias mediante la formulación e implementación de planes y programas de seguridad vial para el mejoramiento de las ocndiciones de vida de la población en la jurisdicción del I.D.T.Q</t>
  </si>
  <si>
    <t>Implementar el programa institucional de disminución de la accidentalidad en las vias</t>
  </si>
  <si>
    <t>23</t>
  </si>
  <si>
    <t>Otros recursos (Propios de  IDTQ)</t>
  </si>
  <si>
    <t>IDTQ</t>
  </si>
  <si>
    <t xml:space="preserve">Estrategia de movilidad saludable, segura y sostenible   implementada </t>
  </si>
  <si>
    <t>19.2</t>
  </si>
  <si>
    <t>Formular e Implementar un programa de formación en normas de tránsito y fomento de cultura  de la seguridad en la vía.</t>
  </si>
  <si>
    <t>Programa de formación cultural  de la seguridad en la vía formulado e implementado.</t>
  </si>
  <si>
    <t>Implementación del Programa "Tu y yo por la seguridad vial", en el Departamento del Quindio.</t>
  </si>
  <si>
    <t>Programa de formación cultural  de la seguridad en la vía implementado.</t>
  </si>
  <si>
    <t>19.3</t>
  </si>
  <si>
    <t>Formular e Implementar un programa de control, prevención y atención del tránsito y el transporte en los municipios y vías de jurisdicción del IDTQ.</t>
  </si>
  <si>
    <t>Programa de control y atención del tránsito y el transporte formulado e implementado</t>
  </si>
  <si>
    <t>Programa de control y atención del tránsito y el transporte implementado</t>
  </si>
  <si>
    <t>19.4</t>
  </si>
  <si>
    <t>Diseñar e Implementar un programa de señalización y demarcación en los municipios y vías de jurisdicción del IDTQ.</t>
  </si>
  <si>
    <t>Programa de Señalización y demarcación en los municipios y vías de jurisdicción del IDTQ diseñado e Implementado</t>
  </si>
  <si>
    <t>Programa de Señalización y Demarcación en los municipios y vías de jurisdicción del IDTQ Implementado</t>
  </si>
  <si>
    <t>Directora Instituto Departamental de Tránsito del Quindío (IDTQ)</t>
  </si>
  <si>
    <t>P</t>
  </si>
  <si>
    <t>E</t>
  </si>
  <si>
    <t>PRESUPUESTADO</t>
  </si>
  <si>
    <t>E (COMPROMISOS)</t>
  </si>
  <si>
    <t>E (OBLIGACIONES)</t>
  </si>
  <si>
    <t>CONTRATOS</t>
  </si>
  <si>
    <t xml:space="preserve">No. DE 
CONTRATOS </t>
  </si>
  <si>
    <t>VALOR COMPROMISOS</t>
  </si>
  <si>
    <t>VALOR DE LAS OBLIGACIONES</t>
  </si>
  <si>
    <t>% DE EJECUCION</t>
  </si>
  <si>
    <t>FUENTE DE LOS RECURSOS</t>
  </si>
  <si>
    <t>SUPERVISOR RESPONSABLE</t>
  </si>
  <si>
    <t>FORMATO</t>
  </si>
  <si>
    <t>Código F-PLA-39</t>
  </si>
  <si>
    <t>INVERSIÓN ENTES TERRITORIALES</t>
  </si>
  <si>
    <t>Version: 01</t>
  </si>
  <si>
    <t>Fecha: 21/11/2014</t>
  </si>
  <si>
    <t>Página 1 de 1</t>
  </si>
  <si>
    <t xml:space="preserve">DESCRIPCIÓN DE LA OBRA FISICA , PROGRAMA Y/O ACTIVIDAD </t>
  </si>
  <si>
    <t xml:space="preserve">MUNICIPIOS </t>
  </si>
  <si>
    <t xml:space="preserve">TOTAL </t>
  </si>
  <si>
    <t xml:space="preserve">CODIGO </t>
  </si>
  <si>
    <t xml:space="preserve">NOMBRE </t>
  </si>
  <si>
    <t xml:space="preserve"> ARMENIA </t>
  </si>
  <si>
    <t xml:space="preserve">BUENAVISTA </t>
  </si>
  <si>
    <t xml:space="preserve">CALARCA </t>
  </si>
  <si>
    <t xml:space="preserve">CIRCASIA </t>
  </si>
  <si>
    <t xml:space="preserve">CORDOBA </t>
  </si>
  <si>
    <t xml:space="preserve">FILANDIA </t>
  </si>
  <si>
    <t xml:space="preserve">GENOVA </t>
  </si>
  <si>
    <t xml:space="preserve">TEBAIDA </t>
  </si>
  <si>
    <t xml:space="preserve">MONTENEGRO </t>
  </si>
  <si>
    <t xml:space="preserve">PIJAO </t>
  </si>
  <si>
    <t xml:space="preserve">QUIMBAYA </t>
  </si>
  <si>
    <t xml:space="preserve">SALENTO </t>
  </si>
  <si>
    <t>F-PLA-07</t>
  </si>
  <si>
    <t>01 de 1</t>
  </si>
  <si>
    <t xml:space="preserve">PLAN DE DESARROLLO DEPARTAMENTAL </t>
  </si>
  <si>
    <t>Código F-PLA-40</t>
  </si>
  <si>
    <t>Gestión Recursos Financieros y/o en Especie, (Nación y/o Otras Entidades), para Cofinanciación de Proyectos</t>
  </si>
  <si>
    <t>Fecha: 10/01/2017</t>
  </si>
  <si>
    <t xml:space="preserve">No. DE PROYECTO </t>
  </si>
  <si>
    <t>NOMBRE DE LOS PROYECTOS FINANCIADOS CON RECURSOS DE LA NACION Y/O OTRAS ENTIDADES</t>
  </si>
  <si>
    <t>APORTES EN DINERO</t>
  </si>
  <si>
    <t>APORTES EN ESPECIE</t>
  </si>
  <si>
    <t>NOMBRE ENTIDADES APORTANTES</t>
  </si>
  <si>
    <t>ESTADO DE LOS APORTES EN DINERO Y/O ESPECIE CON CORTE A (FECHA)</t>
  </si>
  <si>
    <t>VALOR RECURSOS DE LA NACION (GOBIERNO NACIONAL)</t>
  </si>
  <si>
    <t>VALOR RECURSOS DE OTRAS ENTIDADES (INCLUIDA GOBERNACIÓN)</t>
  </si>
  <si>
    <t xml:space="preserve">DESCRIPCION APORTES EN ESPECIES  (NACION) </t>
  </si>
  <si>
    <t xml:space="preserve">DESCRIPCION APORTES EN ESPECIES  (OTRAS ENTIDADES) </t>
  </si>
  <si>
    <t>DNP</t>
  </si>
  <si>
    <t>PENDIENTE DNP</t>
  </si>
  <si>
    <t>M</t>
  </si>
  <si>
    <t>19.1.1</t>
  </si>
  <si>
    <t>19.2.1</t>
  </si>
  <si>
    <t>19.3.1</t>
  </si>
  <si>
    <t>19.4.1</t>
  </si>
  <si>
    <t>Proyecto</t>
  </si>
  <si>
    <t>Meta Producto</t>
  </si>
  <si>
    <t>Indicador</t>
  </si>
  <si>
    <t>Tipo de Meta
*M/I</t>
  </si>
  <si>
    <t>Meta 2020</t>
  </si>
  <si>
    <t xml:space="preserve">SEMAFORO </t>
  </si>
  <si>
    <t>Fuente</t>
  </si>
  <si>
    <t>Rubro Presupuestal</t>
  </si>
  <si>
    <t>Código Fuente</t>
  </si>
  <si>
    <t>Presupuesto Defimitivo</t>
  </si>
  <si>
    <t>Compromisos</t>
  </si>
  <si>
    <t>Semáforo (Compromiso):</t>
  </si>
  <si>
    <t>Semáforo (Obligación):</t>
  </si>
  <si>
    <t>Observaciones</t>
  </si>
  <si>
    <t>Nombre</t>
  </si>
  <si>
    <t>Valor Proyecto</t>
  </si>
  <si>
    <t>Código Interno</t>
  </si>
  <si>
    <t>Código KPT</t>
  </si>
  <si>
    <t xml:space="preserve">Verde Oscuro  (80%  - 100%) </t>
  </si>
  <si>
    <t xml:space="preserve">  Verde Claro (70% - 79%)</t>
  </si>
  <si>
    <t xml:space="preserve"> Amarillo (60%  - 69%) </t>
  </si>
  <si>
    <t xml:space="preserve">  Naranja (40% - 59%) </t>
  </si>
  <si>
    <t xml:space="preserve"> Rojo (0% - 39%)</t>
  </si>
  <si>
    <t>(Compromiso/Ppto Definitivo)</t>
  </si>
  <si>
    <t>(Obligación/Ppto Definitivo)</t>
  </si>
  <si>
    <t>Recursos Propios</t>
  </si>
  <si>
    <t>SEGURIDAD DE TRANSPORTE. TU Y YO SEGUROS EN LA VIA</t>
  </si>
  <si>
    <t>240101010101_1</t>
  </si>
  <si>
    <t>240101010102_1</t>
  </si>
  <si>
    <t>240101010103_1</t>
  </si>
  <si>
    <t>240101010104_1</t>
  </si>
  <si>
    <t>* Tipo de Meta M: Mantenimiento I: Incremento</t>
  </si>
  <si>
    <t>SEMAFOROS</t>
  </si>
  <si>
    <t>%</t>
  </si>
  <si>
    <t xml:space="preserve">Sobresaliente  (Entre 80%-100%) </t>
  </si>
  <si>
    <t>Satisfactorio (Entre 70% -79,99%)</t>
  </si>
  <si>
    <t>Medio (Entre 60%-69,99%)</t>
  </si>
  <si>
    <t>Bajo (Entre 40% - 59,99%)</t>
  </si>
  <si>
    <t>Critico (Entre 0% - 39,99%)</t>
  </si>
  <si>
    <t>Total</t>
  </si>
  <si>
    <t>Secretario Administrativo</t>
  </si>
  <si>
    <t>Propios</t>
  </si>
  <si>
    <t>Proyecto ejecutado solo con recursos propios IDTQ</t>
  </si>
  <si>
    <t>24010101</t>
  </si>
  <si>
    <t>Raul Augusto Perez Ospina</t>
  </si>
  <si>
    <t>Debbie Duque Burgos</t>
  </si>
  <si>
    <t xml:space="preserve">Disminuir el número de lesiones fatales por siniestros de tránsito, a través de la implementación de estrategias que permitan mejorar las condiciones de seguridad en las vías de los municipios de jurisdicción del Instituto Departamental de Tránsito del Quindío.
</t>
  </si>
  <si>
    <t>DEBBIE DUQUE BURGOS</t>
  </si>
  <si>
    <t>Metas</t>
  </si>
  <si>
    <t>Edad Económicamente Activ (20-59 años)</t>
  </si>
  <si>
    <t>Si bien el IDTQ adelanta constantemente actividades que favorecen la seguridad en las vias y la movilidad fluida como lo son el Control del Tránsito, la Educación Vial y la Señalización y Demarcación, para la presente vigencia esta entidad hace significativa relevancia en las acciones que se emprendieron para el cumplimiento del Plan de Desarrollo Departamental, donde se ha venido desarrollando un estudio minucioso de las condiciones de la señaletica con la que cuentan las vías del departamento que son jurisdicción del IDTQ y su aforo. A travez de 22 recorridos realizados en los sitios que se señalarán a continuacion como anexo a este documento, pues por su peso debe ser remitido de manera independiente.</t>
  </si>
  <si>
    <t>Código F-PLA-47</t>
  </si>
  <si>
    <t>Versión: 03</t>
  </si>
  <si>
    <t>Estado de Ejecución Metas y Proyectos</t>
  </si>
  <si>
    <t>Fecha: 19/11/2020</t>
  </si>
  <si>
    <t>Plan de Desarrollo 2020 - 2023 "Tú y yo somos Quindío"</t>
  </si>
  <si>
    <t>Unidad Ejecutora Instituto Departamnetal de Tránsito del Quindío</t>
  </si>
  <si>
    <t>A Diciembre 31 de 2020</t>
  </si>
  <si>
    <t>Meta cuatrenio 2020-2023</t>
  </si>
  <si>
    <t xml:space="preserve">Valor Ejecutado a Diciembre 31 de 2020
</t>
  </si>
  <si>
    <t>Obligaciones</t>
  </si>
  <si>
    <t>Seguridad de transporte Tú y yo seguros en la vía</t>
  </si>
  <si>
    <t xml:space="preserve">Presuuesto </t>
  </si>
  <si>
    <t>Valor</t>
  </si>
  <si>
    <t>Porcentaje</t>
  </si>
  <si>
    <t>Definitivo</t>
  </si>
  <si>
    <t>Disponible</t>
  </si>
  <si>
    <t>DICIEMBRE 31  DE 2020</t>
  </si>
  <si>
    <t>IDTQ   - DICIEMBRE  DE  2020</t>
  </si>
  <si>
    <t xml:space="preserve">Para la formulación e implementación del Programa de control y atención del tránsito y el transporte  se requiere la identificación de puntos críticos de accidentalidad, el conocimiento de las características de movilidad del departamento y su señalización.
Esta información se inició a su levantamiento para tener los insumos suficientes para desarrollar el programa por lo que su estado actual es levantamiento de información previa.
El IDTQ, adelanta de manera permanente actividades como operativos de control, supervisión y atención al tránsito y el transporte, como parte de la implementación de su plan estratégico Tú y yo juntos por la seguridad vial. En los Municipios de:
Salento, Filandia, Circasia, Montenegro, Buenavista, Córdoba, Pijao y Génova
</t>
  </si>
  <si>
    <t xml:space="preserve">Para la formulación implementación del programa de formación cultural de la seguridad en la vía, se requiere la identificación de puntos críticos de accidentalidad, el conocimiento de las características de movilidad del departamento y su señalización.
Con base en lo anterior se inició el levantamiento de esta información, para así  tener los insumos suficientes para desarrollar el programa, por lo que su estado actual es levantamiento de información previa.
Sin embargo el IDTQ, ha venido adelantando diversas actividades de formación cultural de la seguridad en la vía  en los Municipios de Salento, Filandia, Circasia, Montenegro, Buenavista, Córdoba, Pijao y Génova, actividades  tales como:
1. Promoción de la seguridad vial y el respeto por las normas de tránsito como parte de la implementación de su plan estratégico Tu y yo juntos por la seguridad vial.
</t>
  </si>
  <si>
    <t>La formulación e implementación de la estrategia de movilidad saludable, segura y sostenible, se evidencia como resultado del proceso de armonización que se realizó desde el Plan de Desarrollo de la vigencia anterior, pues la entidad cuenta con un Plan Estratégico Institucional denominado Tú y yo juntos por la seguridad vial y que contempla todas las acciones de carácter operativo, técnico y administrativo para el logro de sus actividades misionales, que en conjunto constituyen una estrategia de movilidad saludable, segura y sostenible pues se representa en la disminución de siniestros viales.
En la vigencia 2020, a través del Comité Departamental de Seguridad Vial del Quindío, se dio inicio a la Estrategia  de movilidad saludable segura y sostenible, por medio de la cual se articularán diferentes secretarias para su implementación. Dando la presentación inicial de ella la Secretaria de Salud Departamental del Quindío.
El IDTQ durante esta vigencia adelanto constantemente actividades que favorecen la seguridad en las vías y la movilidad fluida como lo son:
1. El Control del Tránsito
2. La Educación Vial
3. Señalización y Demarcación de las vías
Para la presente vigencia esta entidad hace significativa relevancia en las acciones que se emprendieron para el cumplimiento del Plan de Desarrollo Departamental, donde se ha venido desarrollando un estudio minucioso de las condiciones de la señalización  con la que cuentan las vías del departamento que son jurisdicción del IDTQ y su aforo. A través de 22 recorridos realizados en las  vías</t>
  </si>
  <si>
    <t xml:space="preserve"> Para el diseño e implementación del programa de señalización y demarcación en los municipios y vías  de jurisdicción del  Instituto Departamental de Transito del Quindío, formuló y documentó el Programa de Señalización y demarcación vial, para lo cual desarrollo las siguientes actividades:
Se realizó levantamiento previo del aforo y diagnóstico de las condiciones de la señalización y la demarcación en las vías de su jurisdicción del IDTQ.
Se han realizado algunas señalizaciones de tránsito y demarcaciones en las vías de los siguientes Municipios  de Circasia, Filandia, Córdoba y Pijao como se muestra a continuación:
CIRCASIA
Línea de pare: 35  -  105 mts2
Sentidos viales: 80  -  70 mts2
Prohibido Parqueo: 10  -  224 mts2
Línea Peatonal: 50  -  12 mts2
Resaltos: 4  -  84 mts2
Zona de parqueo: 10  -  10 mts2
Zona oficial: 2  -  2 mts2
Zona de cargue: 5  -  4 mts2
Resalto virtual: 2  -  30 mts2
FILANDIA
Resaltos: 4  -  48 mts2
RIOVERDE-CORDOBA
Línea central: 30 mts2
PIJAO
Sentidos viales: 5  - 9 mts2
Señal de pare: 1  -  3 mts2
Línea de pare: 1  -  2 mts2
Peatonales: 9  -  18 mts2
El programa formulado ya fue socializado en el Comité Departamental de Seguridad Vial, y está en proceso de implementación.
</t>
  </si>
  <si>
    <t>PROGRAMACIÓN PLAN DE ACCIÓN 
IDTQ
DICIEMBRE 31 2020</t>
  </si>
  <si>
    <t>SEGUIMIENTO PLAN DE ACCIÓN
IDTQ
DICIEMBRE   31 DE   2020</t>
  </si>
  <si>
    <t>Señalizacion y demarcación según las necesidades de los municipios jurisdiccion del IDTQ.</t>
  </si>
  <si>
    <t>Campañas de socializacion y promoción de las normas de tránsito.</t>
  </si>
  <si>
    <t>Edad Económicamente Activa (20-59 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</si>
</sst>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164" formatCode="_-* #,##0.00\ _€_-;\-* #,##0.00\ _€_-;_-* &quot;-&quot;??\ _€_-;_-@_-"/>
    <numFmt numFmtId="165" formatCode="_-* #,##0_-;\-* #,##0_-;_-* &quot;-&quot;_-;_-@_-"/>
    <numFmt numFmtId="166" formatCode="_-&quot;$&quot;\ * #,##0.00_-;\-&quot;$&quot;\ * #,##0.00_-;_-&quot;$&quot;\ * &quot;-&quot;??_-;_-@_-"/>
    <numFmt numFmtId="167" formatCode="_-* #,##0.00_-;\-* #,##0.00_-;_-* &quot;-&quot;??_-;_-@_-"/>
    <numFmt numFmtId="168" formatCode="_-&quot;$&quot;* #,##0.00_-;\-&quot;$&quot;* #,##0.00_-;_-&quot;$&quot;* &quot;-&quot;??_-;_-@_-"/>
    <numFmt numFmtId="169" formatCode="_-&quot;$&quot;* #,##0_-;\-&quot;$&quot;* #,##0_-;_-&quot;$&quot;* &quot;-&quot;_-;_-@_-"/>
    <numFmt numFmtId="170" formatCode="&quot;$&quot;\ #,##0"/>
    <numFmt numFmtId="171" formatCode="dd/mm/yyyy;@"/>
    <numFmt numFmtId="172" formatCode="_([$$-240A]\ * #,##0.00_);_([$$-240A]\ * \(#,##0.00\);_([$$-240A]\ * &quot;-&quot;??_);_(@_)"/>
    <numFmt numFmtId="173" formatCode="_(* #,##0_);_(* \(#,##0\);_(* &quot;-&quot;??_);_(@_)"/>
    <numFmt numFmtId="175" formatCode="00"/>
    <numFmt numFmtId="176" formatCode="_ [$€-2]\ * #,##0.00_ ;_ [$€-2]\ * \-#,##0.00_ ;_ [$€-2]\ * &quot;-&quot;??_ "/>
    <numFmt numFmtId="177" formatCode="_-[$$-240A]\ * #,##0_-;\-[$$-240A]\ * #,##0_-;_-[$$-240A]\ * &quot;-&quot;_-;_-@_-"/>
    <numFmt numFmtId="178" formatCode="_-* #,##0.00_-;\-* #,##0.00_-;_-* &quot;-&quot;_-;_-@_-"/>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1"/>
      <color theme="1"/>
      <name val="Arial"/>
      <family val="2"/>
    </font>
    <font>
      <sz val="11"/>
      <color theme="1"/>
      <name val="Arial"/>
      <family val="2"/>
    </font>
    <font>
      <b/>
      <sz val="11"/>
      <color indexed="8"/>
      <name val="Arial"/>
      <family val="2"/>
    </font>
    <font>
      <b/>
      <sz val="12"/>
      <name val="Arial"/>
      <family val="2"/>
    </font>
    <font>
      <sz val="12"/>
      <name val="Arial"/>
      <family val="2"/>
    </font>
    <font>
      <sz val="12"/>
      <color theme="1"/>
      <name val="Arial"/>
      <family val="2"/>
    </font>
    <font>
      <b/>
      <sz val="12"/>
      <color theme="1"/>
      <name val="Arial"/>
      <family val="2"/>
    </font>
    <font>
      <b/>
      <sz val="11"/>
      <color rgb="FF6F6F6E"/>
      <name val="Calibri"/>
      <family val="2"/>
      <scheme val="minor"/>
    </font>
    <font>
      <sz val="12"/>
      <color indexed="8"/>
      <name val="Arial"/>
      <family val="2"/>
    </font>
    <font>
      <sz val="10"/>
      <color theme="1"/>
      <name val="Arial"/>
      <family val="2"/>
    </font>
    <font>
      <sz val="12"/>
      <name val="Calibri"/>
      <family val="2"/>
      <scheme val="minor"/>
    </font>
    <font>
      <sz val="11"/>
      <color indexed="8"/>
      <name val="Calibri"/>
      <family val="2"/>
    </font>
    <font>
      <sz val="11"/>
      <name val="Arial"/>
      <family val="2"/>
    </font>
    <font>
      <b/>
      <sz val="10"/>
      <name val="Arial"/>
      <family val="2"/>
    </font>
    <font>
      <sz val="10"/>
      <name val="Arial"/>
      <family val="2"/>
    </font>
    <font>
      <sz val="14"/>
      <color theme="1"/>
      <name val="Arial"/>
      <family val="2"/>
    </font>
    <font>
      <b/>
      <sz val="16"/>
      <color theme="1"/>
      <name val="Arial"/>
      <family val="2"/>
    </font>
    <font>
      <sz val="12"/>
      <color theme="1"/>
      <name val="Calibri"/>
      <family val="2"/>
      <scheme val="minor"/>
    </font>
    <font>
      <sz val="12"/>
      <color rgb="FF000000"/>
      <name val="Arial"/>
      <family val="2"/>
    </font>
    <font>
      <sz val="12"/>
      <color rgb="FF222222"/>
      <name val="Calibri"/>
      <family val="2"/>
    </font>
    <font>
      <b/>
      <sz val="14"/>
      <name val="Arial"/>
      <family val="2"/>
    </font>
    <font>
      <b/>
      <sz val="11"/>
      <name val="Arial"/>
      <family val="2"/>
    </font>
    <font>
      <sz val="11"/>
      <color indexed="8"/>
      <name val="Arial"/>
      <family val="2"/>
    </font>
    <font>
      <b/>
      <sz val="10"/>
      <name val="Calibri"/>
      <family val="2"/>
      <scheme val="minor"/>
    </font>
    <font>
      <sz val="10"/>
      <name val="Calibri"/>
      <family val="2"/>
      <scheme val="minor"/>
    </font>
    <font>
      <sz val="10"/>
      <color indexed="8"/>
      <name val="Calibri"/>
      <family val="2"/>
      <scheme val="minor"/>
    </font>
    <font>
      <b/>
      <sz val="10"/>
      <name val="Calibri"/>
      <family val="2"/>
    </font>
    <font>
      <sz val="10"/>
      <name val="Calibri"/>
      <family val="2"/>
    </font>
    <font>
      <b/>
      <sz val="8"/>
      <name val="Calibri"/>
      <family val="2"/>
    </font>
    <font>
      <b/>
      <sz val="9"/>
      <name val="Calibri"/>
      <family val="2"/>
      <scheme val="minor"/>
    </font>
    <font>
      <b/>
      <sz val="12"/>
      <color theme="0"/>
      <name val="Arial"/>
      <family val="2"/>
    </font>
    <font>
      <sz val="12"/>
      <color rgb="FF222222"/>
      <name val="Calibri"/>
      <family val="2"/>
      <scheme val="minor"/>
    </font>
    <font>
      <sz val="12"/>
      <color indexed="8"/>
      <name val="Cambria"/>
      <family val="1"/>
    </font>
    <font>
      <b/>
      <sz val="12"/>
      <color indexed="8"/>
      <name val="Arial"/>
      <family val="2"/>
    </font>
    <font>
      <b/>
      <sz val="12"/>
      <color rgb="FFFF0000"/>
      <name val="Arial"/>
      <family val="2"/>
    </font>
    <font>
      <sz val="12"/>
      <color theme="0"/>
      <name val="Arial"/>
      <family val="2"/>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ECECEC"/>
        <bgColor indexed="64"/>
      </patternFill>
    </fill>
    <fill>
      <patternFill patternType="solid">
        <fgColor rgb="FF92D050"/>
        <bgColor indexed="64"/>
      </patternFill>
    </fill>
    <fill>
      <patternFill patternType="solid">
        <fgColor indexed="9"/>
        <bgColor indexed="64"/>
      </patternFill>
    </fill>
    <fill>
      <patternFill patternType="solid">
        <fgColor indexed="22"/>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style="thin">
        <color indexed="64"/>
      </right>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auto="1"/>
      </right>
      <top style="thin">
        <color indexed="64"/>
      </top>
      <bottom/>
      <diagonal/>
    </border>
    <border>
      <left style="thin">
        <color rgb="FF000000"/>
      </left>
      <right style="thin">
        <color auto="1"/>
      </right>
      <top/>
      <bottom style="thin">
        <color auto="1"/>
      </bottom>
      <diagonal/>
    </border>
    <border>
      <left style="thin">
        <color indexed="64"/>
      </left>
      <right style="medium">
        <color indexed="64"/>
      </right>
      <top/>
      <bottom style="thin">
        <color indexed="64"/>
      </bottom>
      <diagonal/>
    </border>
  </borders>
  <cellStyleXfs count="39">
    <xf numFmtId="0" fontId="0" fillId="0" borderId="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72" fontId="11" fillId="5" borderId="16">
      <alignment horizontal="center" vertical="center" wrapText="1"/>
    </xf>
    <xf numFmtId="0" fontId="13" fillId="0" borderId="0"/>
    <xf numFmtId="168" fontId="1" fillId="0" borderId="0" applyFont="0" applyFill="0" applyBorder="0" applyAlignment="0" applyProtection="0"/>
    <xf numFmtId="169" fontId="1" fillId="0" borderId="0" applyFont="0" applyFill="0" applyBorder="0" applyAlignment="0" applyProtection="0"/>
    <xf numFmtId="166" fontId="1" fillId="0" borderId="0" applyFont="0" applyFill="0" applyBorder="0" applyAlignment="0" applyProtection="0"/>
    <xf numFmtId="167" fontId="15" fillId="0" borderId="0" applyFont="0" applyFill="0" applyBorder="0" applyAlignment="0" applyProtection="0"/>
    <xf numFmtId="0" fontId="1" fillId="0" borderId="0"/>
    <xf numFmtId="172" fontId="18" fillId="0" borderId="0"/>
    <xf numFmtId="167" fontId="1" fillId="0" borderId="0" applyFont="0" applyFill="0" applyBorder="0" applyAlignment="0" applyProtection="0"/>
    <xf numFmtId="0" fontId="18" fillId="0" borderId="0"/>
    <xf numFmtId="167" fontId="15" fillId="0" borderId="0" applyFont="0" applyFill="0" applyBorder="0" applyAlignment="0" applyProtection="0"/>
    <xf numFmtId="167" fontId="1" fillId="0" borderId="0" applyFont="0" applyFill="0" applyBorder="0" applyAlignment="0" applyProtection="0"/>
    <xf numFmtId="9" fontId="15" fillId="0" borderId="0" applyFont="0" applyFill="0" applyBorder="0" applyAlignment="0" applyProtection="0"/>
    <xf numFmtId="167" fontId="1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9" fontId="18" fillId="0" borderId="0" applyFont="0" applyFill="0" applyBorder="0" applyAlignment="0" applyProtection="0"/>
    <xf numFmtId="176"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2" fontId="1" fillId="0" borderId="0"/>
    <xf numFmtId="166" fontId="1" fillId="0" borderId="0" applyFont="0" applyFill="0" applyBorder="0" applyAlignment="0" applyProtection="0"/>
    <xf numFmtId="0" fontId="11" fillId="5" borderId="16">
      <alignment horizontal="center" vertical="center" wrapText="1"/>
    </xf>
    <xf numFmtId="172" fontId="18" fillId="0" borderId="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76" fontId="13" fillId="0" borderId="0"/>
  </cellStyleXfs>
  <cellXfs count="544">
    <xf numFmtId="0" fontId="0" fillId="0" borderId="0" xfId="0"/>
    <xf numFmtId="0" fontId="0" fillId="0" borderId="0" xfId="0"/>
    <xf numFmtId="0" fontId="5" fillId="0" borderId="0" xfId="0" applyFont="1"/>
    <xf numFmtId="0" fontId="4" fillId="0" borderId="15" xfId="0" applyFont="1" applyFill="1" applyBorder="1" applyAlignment="1">
      <alignment vertical="center"/>
    </xf>
    <xf numFmtId="0" fontId="4" fillId="0" borderId="15" xfId="0" applyFont="1" applyFill="1" applyBorder="1" applyAlignment="1">
      <alignment horizontal="left" vertical="center"/>
    </xf>
    <xf numFmtId="0" fontId="9" fillId="2" borderId="0" xfId="0" applyFont="1" applyFill="1"/>
    <xf numFmtId="0" fontId="7" fillId="4" borderId="10" xfId="0" applyFont="1" applyFill="1" applyBorder="1" applyAlignment="1">
      <alignment horizontal="justify" vertical="center" wrapText="1"/>
    </xf>
    <xf numFmtId="0" fontId="7" fillId="4" borderId="8" xfId="0" applyFont="1" applyFill="1" applyBorder="1" applyAlignment="1">
      <alignment horizontal="left" vertical="center"/>
    </xf>
    <xf numFmtId="0" fontId="9" fillId="0" borderId="0" xfId="0" applyFont="1" applyBorder="1"/>
    <xf numFmtId="0" fontId="9" fillId="2" borderId="15" xfId="0" applyFont="1" applyFill="1" applyBorder="1"/>
    <xf numFmtId="0" fontId="9" fillId="0" borderId="15" xfId="0" applyFont="1" applyBorder="1"/>
    <xf numFmtId="171" fontId="9" fillId="0" borderId="15" xfId="0" applyNumberFormat="1" applyFont="1" applyFill="1" applyBorder="1" applyAlignment="1">
      <alignment horizontal="right" vertical="center"/>
    </xf>
    <xf numFmtId="0" fontId="9" fillId="0" borderId="15" xfId="0" applyFont="1" applyBorder="1" applyAlignment="1">
      <alignment horizontal="justify" vertical="center"/>
    </xf>
    <xf numFmtId="0" fontId="9" fillId="0" borderId="0" xfId="0" applyFont="1"/>
    <xf numFmtId="1" fontId="9" fillId="0" borderId="0" xfId="0" applyNumberFormat="1" applyFont="1"/>
    <xf numFmtId="0" fontId="9" fillId="0" borderId="4" xfId="0" applyFont="1" applyBorder="1"/>
    <xf numFmtId="0" fontId="9" fillId="0" borderId="5" xfId="0" applyFont="1" applyBorder="1"/>
    <xf numFmtId="0" fontId="7" fillId="4" borderId="10" xfId="0" applyFont="1" applyFill="1" applyBorder="1" applyAlignment="1">
      <alignment horizontal="justify" vertical="center"/>
    </xf>
    <xf numFmtId="0" fontId="7" fillId="3" borderId="8" xfId="0" applyFont="1" applyFill="1" applyBorder="1" applyAlignment="1">
      <alignment horizontal="center" vertical="center"/>
    </xf>
    <xf numFmtId="1" fontId="9" fillId="0" borderId="4" xfId="0" applyNumberFormat="1" applyFont="1" applyBorder="1"/>
    <xf numFmtId="1" fontId="9" fillId="0" borderId="7" xfId="0" applyNumberFormat="1" applyFont="1" applyBorder="1"/>
    <xf numFmtId="0" fontId="9" fillId="0" borderId="2" xfId="0" applyFont="1" applyBorder="1"/>
    <xf numFmtId="0" fontId="10" fillId="0" borderId="7" xfId="0" applyFont="1" applyBorder="1" applyAlignment="1">
      <alignment vertical="center"/>
    </xf>
    <xf numFmtId="0" fontId="10" fillId="0" borderId="5" xfId="0" applyFont="1" applyBorder="1" applyAlignment="1">
      <alignment vertical="center"/>
    </xf>
    <xf numFmtId="9" fontId="9" fillId="2" borderId="15" xfId="2" applyFont="1" applyFill="1" applyBorder="1" applyAlignment="1">
      <alignment horizontal="center" vertical="center"/>
    </xf>
    <xf numFmtId="0" fontId="9" fillId="2" borderId="0" xfId="0" applyFont="1" applyFill="1" applyAlignment="1">
      <alignment horizontal="justify" vertical="center"/>
    </xf>
    <xf numFmtId="1" fontId="9" fillId="2" borderId="0" xfId="0" applyNumberFormat="1" applyFont="1" applyFill="1" applyAlignment="1">
      <alignment horizontal="center" vertical="center"/>
    </xf>
    <xf numFmtId="171" fontId="9" fillId="0" borderId="0" xfId="0" applyNumberFormat="1" applyFont="1" applyFill="1" applyAlignment="1">
      <alignment horizontal="right" vertical="center"/>
    </xf>
    <xf numFmtId="171" fontId="9" fillId="0" borderId="0" xfId="0" applyNumberFormat="1" applyFont="1" applyAlignment="1">
      <alignment horizontal="center"/>
    </xf>
    <xf numFmtId="0" fontId="9" fillId="0" borderId="0" xfId="0" applyFont="1" applyAlignment="1">
      <alignment horizontal="justify" vertical="center"/>
    </xf>
    <xf numFmtId="170" fontId="9" fillId="2" borderId="0" xfId="0" applyNumberFormat="1" applyFont="1" applyFill="1" applyAlignment="1">
      <alignment vertical="center"/>
    </xf>
    <xf numFmtId="170" fontId="9" fillId="2" borderId="0" xfId="0" applyNumberFormat="1" applyFont="1" applyFill="1" applyAlignment="1">
      <alignment horizontal="center" vertical="center"/>
    </xf>
    <xf numFmtId="0" fontId="7" fillId="4" borderId="8" xfId="0" applyFont="1" applyFill="1" applyBorder="1" applyAlignment="1">
      <alignment horizontal="justify" vertical="center" wrapText="1"/>
    </xf>
    <xf numFmtId="0" fontId="9" fillId="2" borderId="0" xfId="0" applyFont="1" applyFill="1" applyBorder="1"/>
    <xf numFmtId="0" fontId="7" fillId="3" borderId="10" xfId="0" applyFont="1" applyFill="1" applyBorder="1" applyAlignment="1">
      <alignment horizontal="justify" vertical="center" wrapText="1"/>
    </xf>
    <xf numFmtId="0" fontId="9" fillId="0" borderId="9" xfId="0" applyFont="1" applyBorder="1"/>
    <xf numFmtId="0" fontId="9" fillId="0" borderId="10" xfId="0" applyFont="1" applyBorder="1"/>
    <xf numFmtId="0" fontId="9" fillId="0" borderId="11" xfId="0" applyFont="1" applyBorder="1"/>
    <xf numFmtId="0" fontId="5" fillId="2" borderId="0" xfId="0" applyFont="1" applyFill="1" applyAlignment="1">
      <alignment horizontal="justify" vertical="center" wrapText="1"/>
    </xf>
    <xf numFmtId="0" fontId="8" fillId="3" borderId="10" xfId="0" applyFont="1" applyFill="1" applyBorder="1" applyAlignment="1">
      <alignment horizontal="center" vertical="center"/>
    </xf>
    <xf numFmtId="0" fontId="8" fillId="3" borderId="10" xfId="0" applyFont="1" applyFill="1" applyBorder="1" applyAlignment="1">
      <alignment horizontal="justify" vertical="center"/>
    </xf>
    <xf numFmtId="9" fontId="8" fillId="3" borderId="10" xfId="2" applyFont="1" applyFill="1" applyBorder="1" applyAlignment="1">
      <alignment horizontal="center" vertical="center"/>
    </xf>
    <xf numFmtId="0" fontId="8" fillId="4" borderId="10" xfId="0" applyFont="1" applyFill="1" applyBorder="1" applyAlignment="1">
      <alignment horizontal="center" vertical="center"/>
    </xf>
    <xf numFmtId="167" fontId="7" fillId="4" borderId="10" xfId="4" applyFont="1" applyFill="1" applyBorder="1" applyAlignment="1">
      <alignment horizontal="justify" vertical="center"/>
    </xf>
    <xf numFmtId="9" fontId="7" fillId="4" borderId="10" xfId="2" applyFont="1" applyFill="1" applyBorder="1" applyAlignment="1">
      <alignment horizontal="center" vertical="center"/>
    </xf>
    <xf numFmtId="167" fontId="7" fillId="4" borderId="10" xfId="4" applyFont="1" applyFill="1" applyBorder="1" applyAlignment="1">
      <alignment horizontal="center" vertical="center"/>
    </xf>
    <xf numFmtId="0" fontId="9" fillId="2" borderId="0" xfId="0" applyFont="1" applyFill="1" applyAlignment="1">
      <alignment horizontal="justify"/>
    </xf>
    <xf numFmtId="9" fontId="9" fillId="2" borderId="0" xfId="2" applyFont="1" applyFill="1" applyAlignment="1">
      <alignment horizontal="center" vertical="center"/>
    </xf>
    <xf numFmtId="0" fontId="7" fillId="3" borderId="8" xfId="0" applyFont="1" applyFill="1" applyBorder="1" applyAlignment="1">
      <alignment horizontal="left" vertical="center"/>
    </xf>
    <xf numFmtId="0" fontId="8" fillId="3" borderId="10" xfId="0" applyFont="1" applyFill="1" applyBorder="1" applyAlignment="1">
      <alignment vertical="center"/>
    </xf>
    <xf numFmtId="0" fontId="7" fillId="4" borderId="3" xfId="0" applyFont="1" applyFill="1" applyBorder="1" applyAlignment="1">
      <alignment horizontal="left" vertical="center" wrapText="1"/>
    </xf>
    <xf numFmtId="0" fontId="9" fillId="2" borderId="15" xfId="0" applyFont="1" applyFill="1" applyBorder="1" applyAlignment="1">
      <alignment horizontal="justify"/>
    </xf>
    <xf numFmtId="0" fontId="7" fillId="4" borderId="8" xfId="0" applyFont="1" applyFill="1" applyBorder="1" applyAlignment="1">
      <alignment horizontal="center" vertical="center"/>
    </xf>
    <xf numFmtId="171" fontId="9" fillId="0" borderId="15" xfId="0" applyNumberFormat="1" applyFont="1" applyBorder="1" applyAlignment="1">
      <alignment horizontal="center"/>
    </xf>
    <xf numFmtId="0" fontId="9" fillId="2" borderId="15" xfId="0" applyFont="1" applyFill="1" applyBorder="1" applyAlignment="1">
      <alignment horizontal="justify" vertical="center"/>
    </xf>
    <xf numFmtId="0" fontId="9" fillId="0" borderId="0" xfId="0" applyFont="1" applyAlignment="1">
      <alignment horizontal="center"/>
    </xf>
    <xf numFmtId="1" fontId="9" fillId="0" borderId="0" xfId="0" applyNumberFormat="1" applyFont="1" applyBorder="1"/>
    <xf numFmtId="0" fontId="9" fillId="0" borderId="0" xfId="0" applyFont="1" applyFill="1" applyAlignment="1">
      <alignment horizontal="justify" vertical="center"/>
    </xf>
    <xf numFmtId="0" fontId="7" fillId="4" borderId="10" xfId="0" applyFont="1" applyFill="1" applyBorder="1" applyAlignment="1">
      <alignment vertical="center" wrapText="1"/>
    </xf>
    <xf numFmtId="167" fontId="10" fillId="0" borderId="15" xfId="0" applyNumberFormat="1" applyFont="1" applyFill="1" applyBorder="1" applyAlignment="1">
      <alignment horizontal="center" vertical="center"/>
    </xf>
    <xf numFmtId="0" fontId="7" fillId="3" borderId="2" xfId="0" applyFont="1" applyFill="1" applyBorder="1" applyAlignment="1">
      <alignment horizontal="left" vertical="center" wrapText="1"/>
    </xf>
    <xf numFmtId="0" fontId="10" fillId="0" borderId="5" xfId="0" applyFont="1" applyBorder="1" applyAlignment="1">
      <alignment horizontal="justify" vertical="center"/>
    </xf>
    <xf numFmtId="9" fontId="10" fillId="0" borderId="5" xfId="2" applyFont="1" applyBorder="1" applyAlignment="1">
      <alignment horizontal="center" vertical="center"/>
    </xf>
    <xf numFmtId="0" fontId="9" fillId="0" borderId="5" xfId="0" applyFont="1" applyBorder="1" applyAlignment="1">
      <alignment horizontal="justify" vertical="center"/>
    </xf>
    <xf numFmtId="167" fontId="8" fillId="4" borderId="10" xfId="4" applyFont="1" applyFill="1" applyBorder="1" applyAlignment="1">
      <alignment horizontal="justify" vertical="center"/>
    </xf>
    <xf numFmtId="0" fontId="8" fillId="4" borderId="8" xfId="0" applyFont="1" applyFill="1" applyBorder="1" applyAlignment="1">
      <alignment horizontal="center" vertical="center"/>
    </xf>
    <xf numFmtId="167" fontId="7" fillId="4" borderId="10" xfId="1" applyFont="1" applyFill="1" applyBorder="1" applyAlignment="1">
      <alignment horizontal="center" vertical="center"/>
    </xf>
    <xf numFmtId="167" fontId="7" fillId="4" borderId="10" xfId="1" applyFont="1" applyFill="1" applyBorder="1" applyAlignment="1">
      <alignment horizontal="center" vertical="center" wrapText="1"/>
    </xf>
    <xf numFmtId="9" fontId="9" fillId="2" borderId="15" xfId="2" applyNumberFormat="1" applyFont="1" applyFill="1" applyBorder="1" applyAlignment="1">
      <alignment horizontal="center" vertical="center"/>
    </xf>
    <xf numFmtId="0" fontId="9" fillId="2" borderId="0" xfId="0" applyFont="1" applyFill="1" applyAlignment="1">
      <alignment vertical="center"/>
    </xf>
    <xf numFmtId="0" fontId="4" fillId="0" borderId="15" xfId="0" applyFont="1" applyFill="1" applyBorder="1" applyAlignment="1">
      <alignment horizontal="justify" vertical="center"/>
    </xf>
    <xf numFmtId="0" fontId="4" fillId="0" borderId="15" xfId="0" applyFont="1" applyFill="1" applyBorder="1" applyAlignment="1">
      <alignment horizontal="justify" vertical="center" wrapText="1"/>
    </xf>
    <xf numFmtId="3" fontId="6" fillId="0" borderId="15" xfId="0" applyNumberFormat="1" applyFont="1" applyFill="1" applyBorder="1" applyAlignment="1">
      <alignment horizontal="justify" vertical="center" wrapText="1"/>
    </xf>
    <xf numFmtId="0" fontId="10" fillId="0" borderId="6" xfId="0" applyFont="1" applyBorder="1" applyAlignment="1">
      <alignment horizontal="justify" vertical="center"/>
    </xf>
    <xf numFmtId="0" fontId="9" fillId="0" borderId="11" xfId="0" applyFont="1" applyBorder="1" applyAlignment="1">
      <alignment horizontal="justify" vertical="center" wrapText="1"/>
    </xf>
    <xf numFmtId="167" fontId="8" fillId="0" borderId="15" xfId="1" applyFont="1" applyBorder="1" applyAlignment="1">
      <alignment vertical="center"/>
    </xf>
    <xf numFmtId="0" fontId="20" fillId="0" borderId="0" xfId="0" applyFont="1" applyAlignment="1">
      <alignment horizontal="center"/>
    </xf>
    <xf numFmtId="0" fontId="19" fillId="0" borderId="0" xfId="0" applyFont="1" applyAlignment="1">
      <alignment horizontal="center"/>
    </xf>
    <xf numFmtId="1" fontId="4" fillId="0" borderId="0" xfId="0" applyNumberFormat="1" applyFont="1"/>
    <xf numFmtId="0" fontId="4" fillId="0" borderId="0" xfId="0" applyFont="1"/>
    <xf numFmtId="0" fontId="10" fillId="0" borderId="0" xfId="0" applyFont="1" applyAlignment="1">
      <alignment horizontal="center"/>
    </xf>
    <xf numFmtId="1" fontId="10" fillId="0" borderId="0" xfId="0" applyNumberFormat="1" applyFont="1" applyAlignment="1"/>
    <xf numFmtId="0" fontId="9" fillId="2" borderId="11" xfId="0" applyFont="1" applyFill="1" applyBorder="1" applyAlignment="1">
      <alignment vertical="center"/>
    </xf>
    <xf numFmtId="0" fontId="8" fillId="3" borderId="11" xfId="0" applyFont="1" applyFill="1" applyBorder="1" applyAlignment="1">
      <alignment horizontal="justify" vertical="center"/>
    </xf>
    <xf numFmtId="167" fontId="7" fillId="4" borderId="11" xfId="4" applyFont="1" applyFill="1" applyBorder="1" applyAlignment="1">
      <alignment horizontal="justify" vertical="center"/>
    </xf>
    <xf numFmtId="0" fontId="9" fillId="2" borderId="0" xfId="0" applyFont="1" applyFill="1" applyBorder="1" applyAlignment="1">
      <alignment horizontal="justify" vertical="center"/>
    </xf>
    <xf numFmtId="0" fontId="9" fillId="2" borderId="5" xfId="0" applyFont="1" applyFill="1" applyBorder="1" applyAlignment="1">
      <alignment vertical="center"/>
    </xf>
    <xf numFmtId="0" fontId="10" fillId="0" borderId="0" xfId="0" applyFont="1" applyBorder="1" applyAlignment="1"/>
    <xf numFmtId="0" fontId="10" fillId="0" borderId="0" xfId="0" applyFont="1" applyBorder="1" applyAlignment="1">
      <alignment horizontal="center"/>
    </xf>
    <xf numFmtId="0" fontId="9" fillId="2" borderId="0" xfId="0" applyFont="1" applyFill="1" applyBorder="1" applyAlignment="1">
      <alignment vertical="center"/>
    </xf>
    <xf numFmtId="0" fontId="9" fillId="2" borderId="0" xfId="0" applyFont="1" applyFill="1" applyBorder="1" applyAlignment="1">
      <alignment horizontal="justify"/>
    </xf>
    <xf numFmtId="9" fontId="9" fillId="2" borderId="0" xfId="2" applyFont="1" applyFill="1" applyBorder="1" applyAlignment="1">
      <alignment horizontal="center" vertical="center"/>
    </xf>
    <xf numFmtId="167" fontId="10" fillId="0" borderId="0" xfId="0" applyNumberFormat="1" applyFont="1" applyFill="1" applyBorder="1" applyAlignment="1">
      <alignment horizontal="center" vertical="center"/>
    </xf>
    <xf numFmtId="1" fontId="9" fillId="2" borderId="0" xfId="0" applyNumberFormat="1" applyFont="1" applyFill="1" applyBorder="1" applyAlignment="1">
      <alignment horizontal="center" vertical="center"/>
    </xf>
    <xf numFmtId="171" fontId="9" fillId="0" borderId="0" xfId="0" applyNumberFormat="1" applyFont="1" applyFill="1" applyBorder="1" applyAlignment="1">
      <alignment horizontal="right" vertical="center"/>
    </xf>
    <xf numFmtId="171" fontId="9" fillId="0" borderId="0" xfId="0" applyNumberFormat="1" applyFont="1" applyBorder="1" applyAlignment="1">
      <alignment horizontal="center"/>
    </xf>
    <xf numFmtId="0" fontId="9" fillId="0" borderId="0" xfId="0" applyFont="1" applyBorder="1" applyAlignment="1">
      <alignment horizontal="justify" vertical="center"/>
    </xf>
    <xf numFmtId="0" fontId="8" fillId="3" borderId="5" xfId="0" applyFont="1" applyFill="1" applyBorder="1" applyAlignment="1">
      <alignment horizontal="center" vertical="center"/>
    </xf>
    <xf numFmtId="0" fontId="9" fillId="2" borderId="9" xfId="0" applyFont="1" applyFill="1" applyBorder="1" applyAlignment="1">
      <alignment horizontal="justify" vertical="center" wrapText="1"/>
    </xf>
    <xf numFmtId="1" fontId="9" fillId="2" borderId="15" xfId="0" applyNumberFormat="1" applyFont="1" applyFill="1" applyBorder="1" applyAlignment="1">
      <alignment horizontal="center" vertical="center"/>
    </xf>
    <xf numFmtId="167" fontId="9" fillId="2" borderId="15" xfId="1" applyFont="1" applyFill="1" applyBorder="1" applyAlignment="1">
      <alignment horizontal="center" vertical="center"/>
    </xf>
    <xf numFmtId="0" fontId="22" fillId="0" borderId="15" xfId="0" applyFont="1" applyFill="1" applyBorder="1" applyAlignment="1">
      <alignment vertical="center" wrapText="1"/>
    </xf>
    <xf numFmtId="0" fontId="22" fillId="0" borderId="14" xfId="0" applyFont="1" applyFill="1" applyBorder="1" applyAlignment="1">
      <alignment vertical="center" wrapText="1"/>
    </xf>
    <xf numFmtId="0" fontId="10" fillId="0" borderId="5" xfId="0" applyFont="1" applyBorder="1" applyAlignment="1">
      <alignment horizontal="center" vertical="center"/>
    </xf>
    <xf numFmtId="0" fontId="9" fillId="2" borderId="15" xfId="0" applyFont="1" applyFill="1" applyBorder="1" applyAlignment="1">
      <alignment horizontal="justify"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23" fillId="0" borderId="17" xfId="0" applyFont="1" applyFill="1" applyBorder="1" applyAlignment="1">
      <alignment horizontal="center" vertical="center" wrapText="1"/>
    </xf>
    <xf numFmtId="0" fontId="8" fillId="3" borderId="5" xfId="0" applyFont="1" applyFill="1" applyBorder="1" applyAlignment="1">
      <alignment vertical="center"/>
    </xf>
    <xf numFmtId="0" fontId="0" fillId="0" borderId="7" xfId="0" applyBorder="1"/>
    <xf numFmtId="0" fontId="0" fillId="0" borderId="5" xfId="0" applyBorder="1"/>
    <xf numFmtId="0" fontId="0" fillId="0" borderId="6" xfId="0" applyBorder="1"/>
    <xf numFmtId="0" fontId="29" fillId="0" borderId="15" xfId="0" applyFont="1" applyBorder="1" applyAlignment="1">
      <alignment horizontal="justify" vertical="center" wrapText="1"/>
    </xf>
    <xf numFmtId="3" fontId="29" fillId="0" borderId="9" xfId="0" applyNumberFormat="1" applyFont="1" applyBorder="1" applyAlignment="1">
      <alignment horizontal="center" vertical="center"/>
    </xf>
    <xf numFmtId="3" fontId="29" fillId="0" borderId="15" xfId="0" applyNumberFormat="1" applyFont="1" applyBorder="1" applyAlignment="1">
      <alignment horizontal="center" vertical="center"/>
    </xf>
    <xf numFmtId="3" fontId="2" fillId="0" borderId="15" xfId="0" applyNumberFormat="1" applyFont="1" applyBorder="1"/>
    <xf numFmtId="3" fontId="2" fillId="0" borderId="11" xfId="0" applyNumberFormat="1" applyFont="1" applyBorder="1"/>
    <xf numFmtId="0" fontId="0" fillId="0" borderId="29" xfId="0" applyBorder="1"/>
    <xf numFmtId="0" fontId="0" fillId="0" borderId="30" xfId="0" applyBorder="1"/>
    <xf numFmtId="0" fontId="0" fillId="0" borderId="31" xfId="0" applyBorder="1"/>
    <xf numFmtId="0" fontId="0" fillId="0" borderId="0" xfId="0"/>
    <xf numFmtId="0" fontId="25" fillId="0" borderId="15" xfId="0" applyFont="1" applyBorder="1" applyAlignment="1">
      <alignment horizontal="center" vertical="center"/>
    </xf>
    <xf numFmtId="0" fontId="7" fillId="0" borderId="8" xfId="0" applyFont="1" applyBorder="1" applyAlignment="1">
      <alignment horizontal="center" vertical="center"/>
    </xf>
    <xf numFmtId="0" fontId="25" fillId="0" borderId="24" xfId="0" applyFont="1" applyBorder="1" applyAlignment="1">
      <alignment horizontal="center" vertical="center" wrapText="1"/>
    </xf>
    <xf numFmtId="0" fontId="25" fillId="0" borderId="22" xfId="0" applyFont="1" applyBorder="1" applyAlignment="1">
      <alignment horizontal="center" vertical="center"/>
    </xf>
    <xf numFmtId="0" fontId="25" fillId="0" borderId="25" xfId="0" applyFont="1" applyBorder="1" applyAlignment="1">
      <alignment horizontal="center" vertical="center"/>
    </xf>
    <xf numFmtId="0" fontId="25" fillId="0" borderId="0" xfId="0" applyFont="1" applyBorder="1" applyAlignment="1">
      <alignment horizontal="center" vertical="center" wrapText="1"/>
    </xf>
    <xf numFmtId="175" fontId="25" fillId="0" borderId="21" xfId="0" applyNumberFormat="1" applyFont="1" applyBorder="1" applyAlignment="1">
      <alignment horizontal="center" vertical="center"/>
    </xf>
    <xf numFmtId="17" fontId="25" fillId="0" borderId="21" xfId="0" applyNumberFormat="1" applyFont="1" applyBorder="1" applyAlignment="1">
      <alignment horizontal="center" vertical="center"/>
    </xf>
    <xf numFmtId="0" fontId="25" fillId="0" borderId="5" xfId="0" applyFont="1" applyBorder="1" applyAlignment="1">
      <alignment horizontal="center" vertical="center" wrapText="1"/>
    </xf>
    <xf numFmtId="3" fontId="25" fillId="7" borderId="21" xfId="0" applyNumberFormat="1" applyFont="1" applyFill="1" applyBorder="1" applyAlignment="1">
      <alignment horizontal="center" vertical="center" wrapText="1"/>
    </xf>
    <xf numFmtId="0" fontId="16" fillId="0" borderId="0" xfId="0" applyFont="1" applyAlignment="1">
      <alignment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8" fillId="0" borderId="5" xfId="0" applyFont="1" applyBorder="1" applyAlignment="1">
      <alignment horizontal="center" vertical="center"/>
    </xf>
    <xf numFmtId="0" fontId="7" fillId="0" borderId="5" xfId="0" applyFont="1" applyBorder="1" applyAlignment="1">
      <alignment horizontal="justify" vertical="center"/>
    </xf>
    <xf numFmtId="167" fontId="8" fillId="0" borderId="5" xfId="1" applyFont="1" applyBorder="1" applyAlignment="1">
      <alignment horizontal="center" vertical="center"/>
    </xf>
    <xf numFmtId="173" fontId="7" fillId="0" borderId="5" xfId="1" applyNumberFormat="1" applyFont="1" applyBorder="1" applyAlignment="1">
      <alignment horizontal="center" vertical="center"/>
    </xf>
    <xf numFmtId="14" fontId="7" fillId="0" borderId="5" xfId="0" applyNumberFormat="1" applyFont="1" applyBorder="1" applyAlignment="1">
      <alignment horizontal="center" vertical="center"/>
    </xf>
    <xf numFmtId="0" fontId="8" fillId="0" borderId="20" xfId="0" applyFont="1" applyBorder="1" applyAlignment="1">
      <alignment horizontal="center" vertical="center"/>
    </xf>
    <xf numFmtId="0" fontId="0" fillId="0" borderId="0" xfId="0"/>
    <xf numFmtId="0" fontId="18" fillId="7" borderId="0" xfId="0" applyFont="1" applyFill="1" applyAlignment="1">
      <alignment vertical="center"/>
    </xf>
    <xf numFmtId="0" fontId="30" fillId="8" borderId="12" xfId="0" applyFont="1" applyFill="1" applyBorder="1" applyAlignment="1">
      <alignment horizontal="center" vertical="center" wrapText="1"/>
    </xf>
    <xf numFmtId="0" fontId="30" fillId="8" borderId="13" xfId="0" applyFont="1" applyFill="1" applyBorder="1" applyAlignment="1">
      <alignment horizontal="center" vertical="center" wrapText="1"/>
    </xf>
    <xf numFmtId="170" fontId="30" fillId="8" borderId="12" xfId="0" applyNumberFormat="1" applyFont="1" applyFill="1" applyBorder="1" applyAlignment="1">
      <alignment horizontal="center" vertical="center" wrapText="1"/>
    </xf>
    <xf numFmtId="0" fontId="30" fillId="0" borderId="15" xfId="0" applyFont="1" applyBorder="1" applyAlignment="1">
      <alignment horizontal="center" vertical="center" wrapText="1"/>
    </xf>
    <xf numFmtId="170" fontId="31" fillId="0" borderId="15" xfId="0" applyNumberFormat="1" applyFont="1" applyBorder="1" applyAlignment="1">
      <alignment horizontal="center" vertical="center" wrapText="1"/>
    </xf>
    <xf numFmtId="0" fontId="31" fillId="0" borderId="15" xfId="0" applyFont="1" applyBorder="1" applyAlignment="1">
      <alignment horizontal="center" vertical="center" wrapText="1"/>
    </xf>
    <xf numFmtId="0" fontId="32" fillId="0" borderId="7" xfId="0" applyFont="1" applyBorder="1" applyAlignment="1">
      <alignment horizontal="center" vertical="center" wrapText="1"/>
    </xf>
    <xf numFmtId="170" fontId="31" fillId="0" borderId="3" xfId="0" applyNumberFormat="1" applyFont="1" applyBorder="1" applyAlignment="1">
      <alignment horizontal="center" vertical="center" wrapText="1"/>
    </xf>
    <xf numFmtId="170" fontId="31" fillId="0" borderId="12" xfId="0" applyNumberFormat="1" applyFont="1" applyBorder="1" applyAlignment="1">
      <alignment horizontal="center" vertical="center" wrapText="1"/>
    </xf>
    <xf numFmtId="170" fontId="32" fillId="0" borderId="3" xfId="0" applyNumberFormat="1" applyFont="1" applyBorder="1" applyAlignment="1">
      <alignment horizontal="center" vertical="center" wrapText="1"/>
    </xf>
    <xf numFmtId="170" fontId="32" fillId="0" borderId="12" xfId="0" applyNumberFormat="1" applyFont="1" applyBorder="1" applyAlignment="1">
      <alignment horizontal="center" vertical="center" wrapText="1"/>
    </xf>
    <xf numFmtId="0" fontId="31" fillId="0" borderId="14" xfId="0" applyFont="1" applyBorder="1" applyAlignment="1">
      <alignment horizontal="center" vertical="center" wrapText="1"/>
    </xf>
    <xf numFmtId="170" fontId="31" fillId="0" borderId="11" xfId="0" applyNumberFormat="1" applyFont="1" applyBorder="1" applyAlignment="1">
      <alignment horizontal="center" vertical="center" wrapText="1"/>
    </xf>
    <xf numFmtId="170" fontId="32" fillId="0" borderId="11" xfId="0" applyNumberFormat="1" applyFont="1" applyBorder="1" applyAlignment="1">
      <alignment horizontal="center" vertical="center" wrapText="1"/>
    </xf>
    <xf numFmtId="170" fontId="32" fillId="0" borderId="15" xfId="0" applyNumberFormat="1" applyFont="1" applyBorder="1" applyAlignment="1">
      <alignment horizontal="center" vertical="center" wrapText="1"/>
    </xf>
    <xf numFmtId="167" fontId="31" fillId="0" borderId="15" xfId="1" applyFont="1" applyBorder="1" applyAlignment="1">
      <alignment horizontal="center" vertical="center" wrapText="1"/>
    </xf>
    <xf numFmtId="167" fontId="31" fillId="0" borderId="15" xfId="1" applyFont="1" applyBorder="1" applyAlignment="1">
      <alignment horizontal="center" vertical="center"/>
    </xf>
    <xf numFmtId="167" fontId="30" fillId="0" borderId="15" xfId="1" applyFont="1" applyBorder="1" applyAlignment="1">
      <alignment horizontal="center" vertical="center" wrapText="1"/>
    </xf>
    <xf numFmtId="167" fontId="31" fillId="0" borderId="3" xfId="1" applyFont="1" applyBorder="1" applyAlignment="1">
      <alignment horizontal="center" vertical="center" wrapText="1"/>
    </xf>
    <xf numFmtId="167" fontId="31" fillId="0" borderId="12" xfId="1" applyFont="1" applyBorder="1" applyAlignment="1">
      <alignment horizontal="center" vertical="center" wrapText="1"/>
    </xf>
    <xf numFmtId="167" fontId="32" fillId="0" borderId="3" xfId="1" applyFont="1" applyBorder="1" applyAlignment="1">
      <alignment horizontal="center" vertical="center" wrapText="1"/>
    </xf>
    <xf numFmtId="167" fontId="32" fillId="0" borderId="12" xfId="1" applyFont="1" applyBorder="1" applyAlignment="1">
      <alignment horizontal="center" vertical="center" wrapText="1"/>
    </xf>
    <xf numFmtId="0" fontId="31" fillId="0" borderId="15" xfId="0" applyFont="1" applyBorder="1" applyAlignment="1">
      <alignment horizontal="justify" vertical="top" wrapText="1"/>
    </xf>
    <xf numFmtId="0" fontId="31" fillId="0" borderId="15" xfId="0" applyFont="1" applyBorder="1" applyAlignment="1">
      <alignment horizontal="justify" vertical="center" wrapText="1"/>
    </xf>
    <xf numFmtId="0" fontId="9" fillId="0" borderId="0" xfId="0" applyFont="1"/>
    <xf numFmtId="0" fontId="9" fillId="0" borderId="15" xfId="0" applyFont="1" applyBorder="1" applyAlignment="1">
      <alignment horizontal="justify" vertical="center" wrapText="1"/>
    </xf>
    <xf numFmtId="0" fontId="8" fillId="0" borderId="15" xfId="0" applyFont="1" applyBorder="1" applyAlignment="1" applyProtection="1">
      <alignment horizontal="justify" vertical="center" wrapText="1"/>
      <protection locked="0"/>
    </xf>
    <xf numFmtId="0" fontId="9" fillId="0" borderId="15" xfId="0" applyFont="1" applyBorder="1" applyAlignment="1">
      <alignment horizontal="center" vertical="center" wrapText="1"/>
    </xf>
    <xf numFmtId="0" fontId="9" fillId="0" borderId="0" xfId="0" applyFont="1" applyAlignment="1">
      <alignment horizontal="center" vertical="center"/>
    </xf>
    <xf numFmtId="0" fontId="8" fillId="0" borderId="15" xfId="0" applyFont="1" applyBorder="1" applyAlignment="1">
      <alignment horizontal="center" vertical="center" wrapText="1"/>
    </xf>
    <xf numFmtId="0" fontId="29" fillId="0" borderId="12" xfId="0" applyFont="1" applyBorder="1" applyAlignment="1">
      <alignment horizontal="center" vertical="center"/>
    </xf>
    <xf numFmtId="0" fontId="29" fillId="0" borderId="12" xfId="0" applyFont="1" applyBorder="1" applyAlignment="1">
      <alignment horizontal="justify" vertical="center" wrapText="1"/>
    </xf>
    <xf numFmtId="0" fontId="7" fillId="2" borderId="5" xfId="0" applyFont="1" applyFill="1" applyBorder="1" applyAlignment="1">
      <alignment horizontal="center" vertical="center"/>
    </xf>
    <xf numFmtId="0" fontId="9" fillId="0" borderId="6" xfId="0" applyFont="1" applyBorder="1" applyAlignment="1">
      <alignment horizontal="justify" vertical="center" wrapText="1"/>
    </xf>
    <xf numFmtId="0" fontId="9" fillId="0" borderId="6" xfId="0" applyFont="1" applyBorder="1"/>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8" fillId="0" borderId="0" xfId="0" applyFont="1" applyBorder="1" applyAlignment="1" applyProtection="1">
      <alignment horizontal="center"/>
      <protection locked="0"/>
    </xf>
    <xf numFmtId="2" fontId="9" fillId="0" borderId="15" xfId="4" applyNumberFormat="1" applyFont="1" applyBorder="1" applyAlignment="1">
      <alignment horizontal="center" vertical="center"/>
    </xf>
    <xf numFmtId="0" fontId="8" fillId="0" borderId="15" xfId="0" applyFont="1" applyFill="1" applyBorder="1" applyAlignment="1" applyProtection="1">
      <alignment horizontal="center" vertical="center" wrapText="1"/>
    </xf>
    <xf numFmtId="9" fontId="8" fillId="0" borderId="15"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vertical="center" wrapText="1"/>
      <protection locked="0"/>
    </xf>
    <xf numFmtId="0" fontId="8" fillId="0" borderId="0" xfId="0" applyFont="1" applyFill="1" applyProtection="1">
      <protection locked="0"/>
    </xf>
    <xf numFmtId="0" fontId="8" fillId="0" borderId="0" xfId="0" applyFont="1" applyProtection="1">
      <protection locked="0"/>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pplyProtection="1">
      <alignment horizontal="justify" vertical="center" wrapText="1"/>
      <protection locked="0"/>
    </xf>
    <xf numFmtId="0" fontId="7" fillId="0" borderId="15" xfId="0" applyFont="1" applyFill="1" applyBorder="1" applyAlignment="1" applyProtection="1">
      <alignment horizontal="justify" vertical="center"/>
      <protection locked="0"/>
    </xf>
    <xf numFmtId="9" fontId="7" fillId="0" borderId="15" xfId="0" applyNumberFormat="1" applyFont="1" applyFill="1" applyBorder="1" applyAlignment="1" applyProtection="1">
      <alignment horizontal="center" vertical="center"/>
      <protection locked="0"/>
    </xf>
    <xf numFmtId="0" fontId="7" fillId="0" borderId="0" xfId="0" applyFont="1" applyFill="1" applyBorder="1" applyProtection="1">
      <protection locked="0"/>
    </xf>
    <xf numFmtId="0" fontId="7" fillId="0" borderId="0" xfId="0" applyFont="1" applyFill="1" applyBorder="1" applyAlignment="1" applyProtection="1">
      <alignment horizontal="center" vertical="center" wrapText="1"/>
      <protection locked="0"/>
    </xf>
    <xf numFmtId="4"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justify" vertical="center" wrapText="1"/>
      <protection locked="0"/>
    </xf>
    <xf numFmtId="0" fontId="7" fillId="0" borderId="0" xfId="0" applyFont="1" applyFill="1" applyBorder="1" applyAlignment="1" applyProtection="1">
      <alignment horizontal="justify" vertical="center"/>
      <protection locked="0"/>
    </xf>
    <xf numFmtId="4" fontId="8" fillId="2"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justify" vertical="center"/>
      <protection locked="0"/>
    </xf>
    <xf numFmtId="3" fontId="8"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justify" vertical="center" wrapText="1"/>
      <protection locked="0"/>
    </xf>
    <xf numFmtId="0" fontId="8" fillId="0" borderId="0" xfId="0" applyFont="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4" fontId="8" fillId="2" borderId="0" xfId="0" applyNumberFormat="1" applyFont="1" applyFill="1" applyAlignment="1" applyProtection="1">
      <alignment horizontal="center"/>
      <protection locked="0"/>
    </xf>
    <xf numFmtId="9" fontId="8" fillId="0" borderId="0" xfId="17" applyNumberFormat="1" applyFont="1" applyAlignment="1" applyProtection="1">
      <alignment horizontal="right"/>
      <protection locked="0"/>
    </xf>
    <xf numFmtId="3" fontId="8" fillId="0" borderId="0" xfId="0" applyNumberFormat="1" applyFont="1" applyFill="1" applyAlignment="1" applyProtection="1">
      <alignment horizontal="right"/>
      <protection locked="0"/>
    </xf>
    <xf numFmtId="9" fontId="8" fillId="0" borderId="0" xfId="17" applyNumberFormat="1" applyFont="1" applyFill="1" applyProtection="1">
      <protection locked="0"/>
    </xf>
    <xf numFmtId="0" fontId="8" fillId="0" borderId="0" xfId="0" quotePrefix="1" applyFont="1" applyBorder="1" applyAlignment="1" applyProtection="1">
      <alignment horizontal="justify" vertical="center" wrapText="1"/>
      <protection locked="0"/>
    </xf>
    <xf numFmtId="9" fontId="8" fillId="0" borderId="15" xfId="17" applyFont="1" applyFill="1" applyBorder="1" applyAlignment="1" applyProtection="1">
      <alignment horizontal="center" vertical="center" wrapText="1"/>
      <protection locked="0"/>
    </xf>
    <xf numFmtId="9" fontId="8" fillId="0" borderId="0" xfId="17"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left" vertical="center"/>
      <protection locked="0"/>
    </xf>
    <xf numFmtId="3" fontId="7" fillId="0" borderId="0" xfId="0" applyNumberFormat="1" applyFont="1" applyBorder="1" applyAlignment="1" applyProtection="1">
      <alignment horizontal="right" vertical="center"/>
      <protection locked="0"/>
    </xf>
    <xf numFmtId="0" fontId="8" fillId="0" borderId="0" xfId="0" applyFont="1" applyBorder="1" applyAlignment="1" applyProtection="1">
      <alignment horizontal="justify" vertical="center" wrapText="1"/>
      <protection locked="0"/>
    </xf>
    <xf numFmtId="3" fontId="8" fillId="0" borderId="0" xfId="0" applyNumberFormat="1" applyFont="1" applyFill="1" applyBorder="1" applyAlignment="1" applyProtection="1">
      <alignment horizontal="left" vertical="center"/>
      <protection locked="0"/>
    </xf>
    <xf numFmtId="3" fontId="8" fillId="0" borderId="0" xfId="0" applyNumberFormat="1" applyFont="1" applyFill="1" applyBorder="1" applyAlignment="1" applyProtection="1">
      <alignment horizontal="center" vertical="center"/>
      <protection locked="0"/>
    </xf>
    <xf numFmtId="3" fontId="8" fillId="0" borderId="0" xfId="0" applyNumberFormat="1" applyFont="1" applyBorder="1" applyAlignment="1" applyProtection="1">
      <alignment horizontal="right" vertical="center"/>
      <protection locked="0"/>
    </xf>
    <xf numFmtId="9" fontId="8" fillId="0" borderId="0" xfId="17" applyFont="1" applyBorder="1" applyAlignment="1" applyProtection="1">
      <alignment horizontal="right" vertical="center"/>
      <protection locked="0"/>
    </xf>
    <xf numFmtId="0" fontId="7" fillId="0" borderId="15" xfId="0" applyFont="1" applyBorder="1" applyAlignment="1" applyProtection="1">
      <alignment horizontal="justify"/>
      <protection locked="0"/>
    </xf>
    <xf numFmtId="0" fontId="8" fillId="0" borderId="0" xfId="0" applyFont="1" applyAlignment="1" applyProtection="1">
      <alignment horizontal="justify"/>
      <protection locked="0"/>
    </xf>
    <xf numFmtId="3" fontId="8" fillId="0" borderId="0" xfId="0" applyNumberFormat="1" applyFont="1" applyAlignment="1" applyProtection="1">
      <alignment horizontal="right"/>
      <protection locked="0"/>
    </xf>
    <xf numFmtId="3" fontId="8" fillId="0" borderId="0" xfId="0" applyNumberFormat="1" applyFont="1" applyAlignment="1" applyProtection="1">
      <alignment horizontal="right" vertical="center"/>
      <protection locked="0"/>
    </xf>
    <xf numFmtId="0" fontId="37" fillId="7" borderId="0" xfId="0" applyFont="1" applyFill="1" applyProtection="1">
      <protection locked="0"/>
    </xf>
    <xf numFmtId="0" fontId="8" fillId="0" borderId="0" xfId="0" applyFont="1" applyAlignment="1" applyProtection="1">
      <alignment horizontal="justify" vertical="center" wrapText="1"/>
      <protection locked="0"/>
    </xf>
    <xf numFmtId="0" fontId="12" fillId="0" borderId="0" xfId="0" applyFont="1" applyProtection="1">
      <protection locked="0"/>
    </xf>
    <xf numFmtId="175" fontId="8" fillId="0" borderId="0" xfId="0" applyNumberFormat="1"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right"/>
      <protection locked="0"/>
    </xf>
    <xf numFmtId="3" fontId="38" fillId="0" borderId="0" xfId="0" applyNumberFormat="1" applyFont="1" applyFill="1" applyBorder="1" applyAlignment="1" applyProtection="1">
      <alignment horizontal="left" vertical="center"/>
      <protection locked="0"/>
    </xf>
    <xf numFmtId="3" fontId="38" fillId="0" borderId="0" xfId="0" applyNumberFormat="1" applyFont="1" applyBorder="1" applyAlignment="1" applyProtection="1">
      <alignment horizontal="right" vertical="center"/>
      <protection locked="0"/>
    </xf>
    <xf numFmtId="3" fontId="38" fillId="0" borderId="0" xfId="0" applyNumberFormat="1"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9" fontId="8" fillId="0" borderId="0" xfId="24" applyFont="1" applyBorder="1" applyAlignment="1" applyProtection="1">
      <alignment horizontal="center" vertical="center"/>
      <protection locked="0"/>
    </xf>
    <xf numFmtId="9" fontId="9" fillId="2" borderId="14" xfId="2" applyNumberFormat="1" applyFont="1" applyFill="1" applyBorder="1" applyAlignment="1">
      <alignment horizontal="center" vertical="center"/>
    </xf>
    <xf numFmtId="0" fontId="23" fillId="0" borderId="17" xfId="0" applyFont="1" applyFill="1" applyBorder="1" applyAlignment="1">
      <alignment horizontal="center" vertical="center" wrapText="1"/>
    </xf>
    <xf numFmtId="0" fontId="7" fillId="0" borderId="2" xfId="0" applyFont="1" applyBorder="1" applyAlignment="1">
      <alignment horizontal="center" vertical="center" wrapText="1"/>
    </xf>
    <xf numFmtId="1" fontId="8" fillId="0" borderId="0" xfId="17" applyNumberFormat="1" applyFont="1" applyFill="1" applyProtection="1">
      <protection locked="0"/>
    </xf>
    <xf numFmtId="172" fontId="8" fillId="0" borderId="9" xfId="5" applyFont="1" applyFill="1" applyBorder="1" applyAlignment="1">
      <alignment horizontal="justify" vertical="center" wrapText="1"/>
    </xf>
    <xf numFmtId="167" fontId="8" fillId="0" borderId="15" xfId="1" applyFont="1" applyFill="1" applyBorder="1" applyAlignment="1">
      <alignment vertical="center"/>
    </xf>
    <xf numFmtId="0" fontId="8" fillId="0" borderId="15" xfId="0" applyFont="1" applyBorder="1" applyAlignment="1" applyProtection="1">
      <alignment horizontal="center"/>
      <protection locked="0"/>
    </xf>
    <xf numFmtId="0" fontId="9" fillId="2" borderId="1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9" fontId="7" fillId="0" borderId="15" xfId="0" applyNumberFormat="1" applyFont="1" applyBorder="1" applyAlignment="1" applyProtection="1">
      <alignment horizontal="center" vertical="center"/>
      <protection locked="0"/>
    </xf>
    <xf numFmtId="0" fontId="9" fillId="2" borderId="7" xfId="0" applyFont="1" applyFill="1" applyBorder="1" applyAlignment="1">
      <alignment horizontal="justify"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5" xfId="0" applyFont="1" applyFill="1" applyBorder="1" applyAlignment="1">
      <alignment horizontal="justify" vertical="center" wrapText="1"/>
    </xf>
    <xf numFmtId="0" fontId="8" fillId="3" borderId="5" xfId="0" applyFont="1" applyFill="1" applyBorder="1" applyAlignment="1">
      <alignment horizontal="justify" vertical="center"/>
    </xf>
    <xf numFmtId="9" fontId="8" fillId="3" borderId="5" xfId="2" applyFont="1" applyFill="1" applyBorder="1" applyAlignment="1">
      <alignment horizontal="center" vertical="center"/>
    </xf>
    <xf numFmtId="0" fontId="23" fillId="0" borderId="14" xfId="0" applyFont="1" applyFill="1" applyBorder="1" applyAlignment="1">
      <alignment horizontal="center" vertical="center" wrapText="1"/>
    </xf>
    <xf numFmtId="3" fontId="0" fillId="0" borderId="0" xfId="0" applyNumberFormat="1"/>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protection locked="0"/>
    </xf>
    <xf numFmtId="3" fontId="7" fillId="6" borderId="14" xfId="0" applyNumberFormat="1"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9" fillId="0" borderId="12" xfId="0" applyFont="1" applyBorder="1"/>
    <xf numFmtId="0" fontId="17" fillId="2" borderId="25" xfId="0" applyFont="1" applyFill="1" applyBorder="1" applyAlignment="1">
      <alignment horizontal="center" vertical="center"/>
    </xf>
    <xf numFmtId="0" fontId="7" fillId="0" borderId="0" xfId="0" applyFont="1" applyBorder="1" applyAlignment="1">
      <alignment vertical="center"/>
    </xf>
    <xf numFmtId="0" fontId="7" fillId="0" borderId="13" xfId="0" applyFont="1" applyBorder="1" applyAlignment="1">
      <alignment vertical="center"/>
    </xf>
    <xf numFmtId="0" fontId="18" fillId="2" borderId="21" xfId="0" applyFont="1" applyFill="1" applyBorder="1" applyAlignment="1">
      <alignment horizontal="left" vertical="center"/>
    </xf>
    <xf numFmtId="0" fontId="18" fillId="2" borderId="40" xfId="0" applyFont="1" applyFill="1" applyBorder="1" applyAlignment="1">
      <alignment horizontal="left" vertical="center"/>
    </xf>
    <xf numFmtId="0" fontId="7" fillId="0" borderId="14" xfId="0" applyFont="1" applyBorder="1" applyAlignment="1">
      <alignment vertical="center"/>
    </xf>
    <xf numFmtId="0" fontId="17" fillId="2" borderId="21" xfId="0" applyFont="1" applyFill="1" applyBorder="1" applyAlignment="1">
      <alignment horizontal="center" vertical="center"/>
    </xf>
    <xf numFmtId="176" fontId="35" fillId="0" borderId="15" xfId="38" applyFont="1" applyBorder="1" applyAlignment="1">
      <alignment horizontal="center" vertical="center" wrapText="1"/>
    </xf>
    <xf numFmtId="176" fontId="14" fillId="0" borderId="15" xfId="38" applyFont="1" applyBorder="1" applyAlignment="1">
      <alignment horizontal="center" vertical="center" wrapText="1"/>
    </xf>
    <xf numFmtId="176" fontId="21" fillId="0" borderId="15" xfId="38" applyFont="1" applyBorder="1" applyAlignment="1">
      <alignment horizontal="justify" vertical="center" wrapText="1"/>
    </xf>
    <xf numFmtId="176" fontId="9" fillId="0" borderId="15" xfId="31" applyNumberFormat="1" applyFont="1" applyBorder="1" applyAlignment="1">
      <alignment horizontal="center" vertical="center"/>
    </xf>
    <xf numFmtId="2" fontId="9" fillId="0" borderId="15" xfId="31" applyNumberFormat="1" applyFont="1" applyFill="1" applyBorder="1" applyAlignment="1">
      <alignment horizontal="center" vertical="center"/>
    </xf>
    <xf numFmtId="0" fontId="36" fillId="0" borderId="15" xfId="0" applyFont="1" applyBorder="1" applyAlignment="1">
      <alignment horizontal="center" vertical="center"/>
    </xf>
    <xf numFmtId="167" fontId="9" fillId="0" borderId="15" xfId="31" applyFont="1" applyFill="1" applyBorder="1" applyAlignment="1">
      <alignment vertical="center"/>
    </xf>
    <xf numFmtId="167" fontId="9" fillId="0" borderId="15" xfId="31" applyFont="1" applyBorder="1" applyAlignment="1">
      <alignment vertical="center"/>
    </xf>
    <xf numFmtId="167" fontId="8" fillId="0" borderId="15" xfId="31" applyFont="1" applyFill="1" applyBorder="1" applyAlignment="1" applyProtection="1">
      <alignment horizontal="right" vertical="center"/>
      <protection locked="0"/>
    </xf>
    <xf numFmtId="176" fontId="8" fillId="0" borderId="15" xfId="0" applyNumberFormat="1" applyFont="1" applyFill="1" applyBorder="1" applyAlignment="1">
      <alignment horizontal="center" vertical="center" wrapText="1"/>
    </xf>
    <xf numFmtId="167" fontId="7" fillId="0" borderId="15" xfId="31" applyFont="1" applyFill="1" applyBorder="1" applyAlignment="1" applyProtection="1">
      <alignment horizontal="center" vertical="center" wrapText="1"/>
      <protection locked="0"/>
    </xf>
    <xf numFmtId="176" fontId="8" fillId="2" borderId="15" xfId="0" applyNumberFormat="1" applyFont="1" applyFill="1" applyBorder="1" applyAlignment="1" applyProtection="1">
      <alignment horizontal="center" vertical="center" wrapText="1"/>
      <protection locked="0"/>
    </xf>
    <xf numFmtId="167" fontId="7" fillId="0" borderId="15" xfId="31" applyFont="1" applyFill="1" applyBorder="1" applyAlignment="1" applyProtection="1">
      <alignment horizontal="right" vertical="center"/>
      <protection locked="0"/>
    </xf>
    <xf numFmtId="176" fontId="7" fillId="0" borderId="15" xfId="0" applyNumberFormat="1" applyFont="1" applyFill="1" applyBorder="1" applyAlignment="1" applyProtection="1">
      <alignment horizontal="center" vertical="center" wrapText="1"/>
      <protection locked="0"/>
    </xf>
    <xf numFmtId="176" fontId="7" fillId="0" borderId="0" xfId="0" applyNumberFormat="1" applyFont="1" applyFill="1" applyBorder="1" applyAlignment="1" applyProtection="1">
      <alignment horizontal="center" vertical="center" wrapText="1"/>
      <protection locked="0"/>
    </xf>
    <xf numFmtId="176" fontId="8" fillId="0" borderId="0" xfId="0" applyNumberFormat="1" applyFont="1" applyFill="1" applyAlignment="1" applyProtection="1">
      <alignment wrapText="1"/>
      <protection locked="0"/>
    </xf>
    <xf numFmtId="0" fontId="8" fillId="10" borderId="15"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0" fontId="8" fillId="12" borderId="15" xfId="0"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8" fillId="3" borderId="15" xfId="0" applyFont="1" applyFill="1" applyBorder="1" applyAlignment="1" applyProtection="1">
      <alignment horizontal="center" vertical="center" wrapText="1"/>
      <protection locked="0"/>
    </xf>
    <xf numFmtId="3" fontId="39" fillId="0" borderId="0" xfId="0" applyNumberFormat="1" applyFont="1" applyAlignment="1" applyProtection="1">
      <alignment horizontal="right" vertical="center"/>
      <protection locked="0"/>
    </xf>
    <xf numFmtId="0" fontId="39" fillId="0" borderId="0" xfId="0" applyFont="1" applyBorder="1" applyAlignment="1" applyProtection="1">
      <alignment horizontal="right" vertical="center" wrapText="1"/>
      <protection locked="0"/>
    </xf>
    <xf numFmtId="9" fontId="39" fillId="0" borderId="0" xfId="17" applyFont="1" applyFill="1" applyProtection="1">
      <protection locked="0"/>
    </xf>
    <xf numFmtId="0" fontId="8" fillId="11" borderId="15" xfId="0" applyFont="1" applyFill="1" applyBorder="1" applyAlignment="1" applyProtection="1">
      <alignment horizontal="center" vertical="center" wrapText="1"/>
      <protection locked="0"/>
    </xf>
    <xf numFmtId="167" fontId="39" fillId="0" borderId="0" xfId="0" applyNumberFormat="1" applyFont="1" applyBorder="1" applyAlignment="1" applyProtection="1">
      <alignment vertical="center" wrapText="1"/>
      <protection locked="0"/>
    </xf>
    <xf numFmtId="167" fontId="39" fillId="0" borderId="0" xfId="0" applyNumberFormat="1" applyFont="1" applyBorder="1" applyAlignment="1" applyProtection="1">
      <alignment horizontal="justify" vertical="center" wrapText="1"/>
      <protection locked="0"/>
    </xf>
    <xf numFmtId="167" fontId="39" fillId="0" borderId="0" xfId="17" applyNumberFormat="1" applyFont="1" applyFill="1" applyProtection="1">
      <protection locked="0"/>
    </xf>
    <xf numFmtId="167" fontId="39" fillId="0" borderId="0" xfId="17" applyNumberFormat="1" applyFont="1" applyBorder="1" applyAlignment="1" applyProtection="1">
      <alignment horizontal="right" vertical="center"/>
      <protection locked="0"/>
    </xf>
    <xf numFmtId="3" fontId="39" fillId="0" borderId="0" xfId="0" applyNumberFormat="1" applyFont="1" applyFill="1" applyAlignment="1" applyProtection="1">
      <alignment horizontal="right"/>
      <protection locked="0"/>
    </xf>
    <xf numFmtId="165" fontId="0" fillId="0" borderId="0" xfId="3" applyFont="1"/>
    <xf numFmtId="1" fontId="10" fillId="6" borderId="12" xfId="0" applyNumberFormat="1" applyFont="1" applyFill="1" applyBorder="1" applyAlignment="1">
      <alignment horizontal="center" vertical="center" wrapText="1"/>
    </xf>
    <xf numFmtId="1" fontId="10" fillId="6" borderId="13" xfId="0" applyNumberFormat="1" applyFont="1" applyFill="1" applyBorder="1" applyAlignment="1">
      <alignment horizontal="center" vertical="center" wrapText="1"/>
    </xf>
    <xf numFmtId="0" fontId="10" fillId="6" borderId="12" xfId="0" applyFont="1" applyFill="1" applyBorder="1" applyAlignment="1">
      <alignment horizontal="center" vertical="center" textRotation="90" wrapText="1"/>
    </xf>
    <xf numFmtId="49" fontId="10" fillId="6" borderId="12" xfId="0" applyNumberFormat="1" applyFont="1" applyFill="1" applyBorder="1" applyAlignment="1">
      <alignment horizontal="center" vertical="center" textRotation="90" wrapText="1"/>
    </xf>
    <xf numFmtId="0" fontId="10" fillId="6" borderId="2" xfId="0" applyFont="1" applyFill="1" applyBorder="1" applyAlignment="1">
      <alignment horizontal="center" vertical="center" textRotation="90" wrapText="1"/>
    </xf>
    <xf numFmtId="170" fontId="10" fillId="6" borderId="15" xfId="0" applyNumberFormat="1" applyFont="1" applyFill="1" applyBorder="1" applyAlignment="1">
      <alignment vertical="center" wrapText="1"/>
    </xf>
    <xf numFmtId="0" fontId="10" fillId="6" borderId="15" xfId="0" applyFont="1" applyFill="1" applyBorder="1" applyAlignment="1">
      <alignment horizontal="center" vertical="center" wrapText="1"/>
    </xf>
    <xf numFmtId="3" fontId="10" fillId="6" borderId="1" xfId="0" applyNumberFormat="1" applyFont="1" applyFill="1" applyBorder="1" applyAlignment="1">
      <alignment horizontal="center" vertical="center" wrapText="1"/>
    </xf>
    <xf numFmtId="3" fontId="7" fillId="6" borderId="12" xfId="0" applyNumberFormat="1" applyFont="1" applyFill="1" applyBorder="1" applyAlignment="1" applyProtection="1">
      <alignment horizontal="center" vertical="center" wrapText="1"/>
      <protection locked="0"/>
    </xf>
    <xf numFmtId="3" fontId="7" fillId="6" borderId="13" xfId="0" applyNumberFormat="1" applyFont="1" applyFill="1" applyBorder="1" applyAlignment="1" applyProtection="1">
      <alignment horizontal="center" vertical="center" wrapText="1"/>
      <protection locked="0"/>
    </xf>
    <xf numFmtId="3" fontId="7" fillId="6" borderId="14" xfId="0" applyNumberFormat="1"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justify" vertical="center" wrapText="1"/>
      <protection locked="0"/>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167" fontId="9" fillId="0" borderId="12" xfId="31" applyFont="1" applyFill="1" applyBorder="1" applyAlignment="1">
      <alignment horizontal="center" vertical="center"/>
    </xf>
    <xf numFmtId="167" fontId="9" fillId="0" borderId="13" xfId="31" applyFont="1" applyFill="1" applyBorder="1" applyAlignment="1">
      <alignment horizontal="center" vertical="center"/>
    </xf>
    <xf numFmtId="167" fontId="9" fillId="0" borderId="14" xfId="31" applyFont="1" applyFill="1" applyBorder="1" applyAlignment="1">
      <alignment horizontal="center" vertical="center"/>
    </xf>
    <xf numFmtId="0" fontId="7" fillId="6" borderId="12"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34" fillId="9" borderId="15" xfId="0" applyFont="1" applyFill="1" applyBorder="1" applyAlignment="1" applyProtection="1">
      <alignment horizontal="center" vertical="center" wrapText="1"/>
      <protection locked="0"/>
    </xf>
    <xf numFmtId="0" fontId="34" fillId="9" borderId="9" xfId="0" applyFont="1" applyFill="1" applyBorder="1" applyAlignment="1" applyProtection="1">
      <alignment horizontal="center" vertical="center" wrapText="1"/>
      <protection locked="0"/>
    </xf>
    <xf numFmtId="0" fontId="34" fillId="9" borderId="10" xfId="0" applyFont="1" applyFill="1" applyBorder="1" applyAlignment="1" applyProtection="1">
      <alignment horizontal="center" vertical="center" wrapText="1"/>
      <protection locked="0"/>
    </xf>
    <xf numFmtId="0" fontId="34" fillId="9" borderId="11" xfId="0"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protection locked="0"/>
    </xf>
    <xf numFmtId="0" fontId="8" fillId="2" borderId="9" xfId="0" applyFont="1" applyFill="1" applyBorder="1" applyAlignment="1" applyProtection="1">
      <alignment horizontal="justify" vertical="center" wrapText="1"/>
      <protection locked="0"/>
    </xf>
    <xf numFmtId="0" fontId="8" fillId="2" borderId="11" xfId="0" applyFont="1" applyFill="1" applyBorder="1" applyAlignment="1" applyProtection="1">
      <alignment horizontal="justify" vertical="center" wrapText="1"/>
      <protection locked="0"/>
    </xf>
    <xf numFmtId="0" fontId="7" fillId="0" borderId="15" xfId="0" applyFont="1" applyFill="1" applyBorder="1" applyAlignment="1" applyProtection="1">
      <alignment horizontal="center" vertical="center" wrapText="1"/>
      <protection locked="0"/>
    </xf>
    <xf numFmtId="3" fontId="38" fillId="0" borderId="0" xfId="0" applyNumberFormat="1" applyFont="1" applyFill="1" applyBorder="1" applyAlignment="1">
      <alignment horizont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9" fontId="9" fillId="2" borderId="12" xfId="2" applyNumberFormat="1" applyFont="1" applyFill="1" applyBorder="1" applyAlignment="1">
      <alignment horizontal="center" vertical="center"/>
    </xf>
    <xf numFmtId="9" fontId="9" fillId="2" borderId="14" xfId="2" applyNumberFormat="1" applyFont="1" applyFill="1" applyBorder="1" applyAlignment="1">
      <alignment horizontal="center" vertical="center"/>
    </xf>
    <xf numFmtId="0" fontId="9" fillId="0" borderId="38" xfId="0" applyFont="1" applyBorder="1" applyAlignment="1">
      <alignment horizontal="justify" vertical="center" wrapText="1"/>
    </xf>
    <xf numFmtId="0" fontId="9" fillId="0" borderId="39" xfId="0" applyFont="1" applyBorder="1" applyAlignment="1">
      <alignment horizontal="justify" vertical="center" wrapText="1"/>
    </xf>
    <xf numFmtId="0" fontId="9" fillId="2" borderId="2" xfId="0" applyFont="1" applyFill="1" applyBorder="1" applyAlignment="1">
      <alignment horizontal="justify" vertical="center" wrapText="1"/>
    </xf>
    <xf numFmtId="0" fontId="9" fillId="2" borderId="7" xfId="0" applyFont="1" applyFill="1" applyBorder="1" applyAlignment="1">
      <alignment horizontal="justify"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4" xfId="0" applyFont="1" applyBorder="1" applyAlignment="1">
      <alignment horizontal="justify" vertical="center" wrapText="1"/>
    </xf>
    <xf numFmtId="1" fontId="9" fillId="2" borderId="15" xfId="0" applyNumberFormat="1" applyFont="1" applyFill="1" applyBorder="1" applyAlignment="1">
      <alignment horizontal="center" vertical="center" wrapText="1"/>
    </xf>
    <xf numFmtId="14" fontId="9" fillId="2" borderId="12" xfId="0" applyNumberFormat="1" applyFont="1" applyFill="1" applyBorder="1" applyAlignment="1">
      <alignment horizontal="center" vertical="center"/>
    </xf>
    <xf numFmtId="14" fontId="9" fillId="2" borderId="13"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171" fontId="10" fillId="6" borderId="2" xfId="0" applyNumberFormat="1" applyFont="1" applyFill="1" applyBorder="1" applyAlignment="1">
      <alignment horizontal="center" vertical="center" wrapText="1"/>
    </xf>
    <xf numFmtId="171" fontId="10" fillId="6" borderId="4" xfId="0" applyNumberFormat="1" applyFont="1" applyFill="1" applyBorder="1" applyAlignment="1">
      <alignment horizontal="center" vertical="center" wrapText="1"/>
    </xf>
    <xf numFmtId="9" fontId="10" fillId="6" borderId="2" xfId="2" applyFont="1" applyFill="1" applyBorder="1" applyAlignment="1">
      <alignment horizontal="center" vertical="center" wrapText="1"/>
    </xf>
    <xf numFmtId="9" fontId="10" fillId="6" borderId="4" xfId="2" applyFont="1" applyFill="1" applyBorder="1" applyAlignment="1">
      <alignment horizontal="center" vertical="center" wrapText="1"/>
    </xf>
    <xf numFmtId="49" fontId="9" fillId="2" borderId="12" xfId="0" applyNumberFormat="1" applyFont="1" applyFill="1" applyBorder="1" applyAlignment="1">
      <alignment horizontal="center"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0" fontId="9" fillId="2" borderId="12"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4" xfId="0" applyFont="1" applyFill="1" applyBorder="1" applyAlignment="1">
      <alignment horizontal="justify" vertical="center" wrapText="1"/>
    </xf>
    <xf numFmtId="167" fontId="9" fillId="2" borderId="12" xfId="1" applyFont="1" applyFill="1" applyBorder="1" applyAlignment="1">
      <alignment horizontal="center" vertical="center"/>
    </xf>
    <xf numFmtId="167" fontId="9" fillId="2" borderId="13" xfId="1" applyFont="1" applyFill="1" applyBorder="1" applyAlignment="1">
      <alignment horizontal="center" vertical="center"/>
    </xf>
    <xf numFmtId="167" fontId="9" fillId="2" borderId="14" xfId="1" applyFont="1" applyFill="1" applyBorder="1" applyAlignment="1">
      <alignment horizontal="center" vertical="center"/>
    </xf>
    <xf numFmtId="3" fontId="7" fillId="6" borderId="15" xfId="0" applyNumberFormat="1"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9" fillId="0" borderId="8" xfId="0" applyFont="1" applyBorder="1" applyAlignment="1">
      <alignment horizontal="center"/>
    </xf>
    <xf numFmtId="0" fontId="9" fillId="0" borderId="0" xfId="0" applyFont="1" applyBorder="1" applyAlignment="1">
      <alignment horizontal="center"/>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justify" vertical="center" wrapText="1"/>
    </xf>
    <xf numFmtId="0" fontId="8" fillId="0" borderId="13"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1" fontId="10" fillId="6" borderId="3" xfId="0" applyNumberFormat="1" applyFont="1" applyFill="1" applyBorder="1" applyAlignment="1">
      <alignment horizontal="center" vertical="center" wrapText="1"/>
    </xf>
    <xf numFmtId="1" fontId="10" fillId="6" borderId="1"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170" fontId="10" fillId="6" borderId="12" xfId="0" applyNumberFormat="1" applyFont="1" applyFill="1" applyBorder="1" applyAlignment="1">
      <alignment horizontal="center" vertical="center" wrapText="1"/>
    </xf>
    <xf numFmtId="170" fontId="10" fillId="6" borderId="13" xfId="0" applyNumberFormat="1" applyFont="1" applyFill="1" applyBorder="1" applyAlignment="1">
      <alignment horizontal="center" vertical="center" wrapText="1"/>
    </xf>
    <xf numFmtId="3" fontId="10" fillId="6" borderId="12" xfId="0" applyNumberFormat="1" applyFont="1" applyFill="1" applyBorder="1" applyAlignment="1">
      <alignment horizontal="center" vertical="center" wrapText="1"/>
    </xf>
    <xf numFmtId="3" fontId="10" fillId="6" borderId="13" xfId="0" applyNumberFormat="1" applyFont="1" applyFill="1" applyBorder="1" applyAlignment="1">
      <alignment horizontal="center" vertical="center" wrapText="1"/>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textRotation="90" wrapText="1"/>
    </xf>
    <xf numFmtId="0" fontId="7" fillId="6" borderId="14" xfId="0" applyFont="1" applyFill="1" applyBorder="1" applyAlignment="1">
      <alignment horizontal="center" vertical="center" textRotation="90" wrapText="1"/>
    </xf>
    <xf numFmtId="170" fontId="10" fillId="6" borderId="2" xfId="0" applyNumberFormat="1" applyFont="1" applyFill="1" applyBorder="1" applyAlignment="1">
      <alignment horizontal="center" vertical="center" wrapText="1"/>
    </xf>
    <xf numFmtId="170" fontId="10" fillId="6" borderId="4" xfId="0" applyNumberFormat="1" applyFont="1" applyFill="1" applyBorder="1" applyAlignment="1">
      <alignment horizontal="center" vertical="center" wrapText="1"/>
    </xf>
    <xf numFmtId="0" fontId="10" fillId="6" borderId="15" xfId="0" applyFont="1" applyFill="1" applyBorder="1" applyAlignment="1">
      <alignment horizontal="center" vertical="center" wrapText="1"/>
    </xf>
    <xf numFmtId="170" fontId="10" fillId="6" borderId="15" xfId="0" applyNumberFormat="1" applyFont="1" applyFill="1" applyBorder="1" applyAlignment="1">
      <alignment horizontal="center" vertical="center" wrapText="1"/>
    </xf>
    <xf numFmtId="0" fontId="10" fillId="6" borderId="9" xfId="0" applyFont="1" applyFill="1" applyBorder="1" applyAlignment="1">
      <alignment horizontal="center" vertical="center" textRotation="90" wrapText="1"/>
    </xf>
    <xf numFmtId="0" fontId="10" fillId="6" borderId="11" xfId="0" applyFont="1" applyFill="1" applyBorder="1" applyAlignment="1">
      <alignment horizontal="center" vertical="center" textRotation="90" wrapText="1"/>
    </xf>
    <xf numFmtId="49" fontId="10" fillId="6" borderId="9" xfId="0" applyNumberFormat="1" applyFont="1" applyFill="1" applyBorder="1" applyAlignment="1">
      <alignment horizontal="center" vertical="center" textRotation="90" wrapText="1"/>
    </xf>
    <xf numFmtId="49" fontId="10" fillId="6" borderId="11" xfId="0" applyNumberFormat="1" applyFont="1" applyFill="1" applyBorder="1" applyAlignment="1">
      <alignment horizontal="center" vertical="center" textRotation="90" wrapText="1"/>
    </xf>
    <xf numFmtId="0" fontId="7" fillId="6" borderId="2" xfId="0" applyFont="1" applyFill="1" applyBorder="1" applyAlignment="1">
      <alignment horizontal="center" vertical="center" textRotation="90" wrapText="1"/>
    </xf>
    <xf numFmtId="0" fontId="7" fillId="6" borderId="3" xfId="0" applyFont="1" applyFill="1" applyBorder="1" applyAlignment="1">
      <alignment horizontal="center" vertical="center" textRotation="90" wrapText="1"/>
    </xf>
    <xf numFmtId="0" fontId="7" fillId="6" borderId="7" xfId="0" applyFont="1" applyFill="1" applyBorder="1" applyAlignment="1">
      <alignment horizontal="center" vertical="center" textRotation="90" wrapText="1"/>
    </xf>
    <xf numFmtId="0" fontId="7" fillId="6" borderId="6" xfId="0" applyFont="1" applyFill="1" applyBorder="1" applyAlignment="1">
      <alignment horizontal="center" vertical="center" textRotation="90" wrapText="1"/>
    </xf>
    <xf numFmtId="1" fontId="9" fillId="2" borderId="12" xfId="0" applyNumberFormat="1" applyFont="1" applyFill="1" applyBorder="1" applyAlignment="1">
      <alignment horizontal="center" vertical="center" wrapText="1"/>
    </xf>
    <xf numFmtId="1" fontId="9" fillId="2" borderId="13" xfId="0" applyNumberFormat="1" applyFont="1" applyFill="1" applyBorder="1" applyAlignment="1">
      <alignment horizontal="center" vertical="center" wrapText="1"/>
    </xf>
    <xf numFmtId="1" fontId="9" fillId="2" borderId="14" xfId="0" applyNumberFormat="1" applyFont="1" applyFill="1" applyBorder="1" applyAlignment="1">
      <alignment horizontal="center" vertical="center" wrapText="1"/>
    </xf>
    <xf numFmtId="3" fontId="7" fillId="6" borderId="9" xfId="0" applyNumberFormat="1" applyFont="1" applyFill="1" applyBorder="1" applyAlignment="1">
      <alignment horizontal="center" vertical="center" wrapText="1"/>
    </xf>
    <xf numFmtId="3" fontId="7" fillId="6" borderId="10" xfId="0" applyNumberFormat="1" applyFont="1" applyFill="1" applyBorder="1" applyAlignment="1">
      <alignment horizontal="center" vertical="center" wrapText="1"/>
    </xf>
    <xf numFmtId="3" fontId="7" fillId="6" borderId="11"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171" fontId="10" fillId="6" borderId="7" xfId="0" applyNumberFormat="1" applyFont="1" applyFill="1" applyBorder="1" applyAlignment="1">
      <alignment horizontal="center" vertical="center" wrapText="1"/>
    </xf>
    <xf numFmtId="171" fontId="10" fillId="6" borderId="6" xfId="0" applyNumberFormat="1"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5" xfId="0" applyFont="1" applyBorder="1" applyAlignment="1">
      <alignment horizontal="center"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17" fillId="6" borderId="12"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6" borderId="15" xfId="0" applyFont="1" applyFill="1" applyBorder="1" applyAlignment="1">
      <alignment horizontal="center" vertical="center" wrapText="1"/>
    </xf>
    <xf numFmtId="3" fontId="17" fillId="6" borderId="15" xfId="0" applyNumberFormat="1" applyFont="1" applyFill="1" applyBorder="1" applyAlignment="1">
      <alignment horizontal="center" vertical="center" wrapText="1"/>
    </xf>
    <xf numFmtId="176" fontId="33" fillId="6" borderId="35" xfId="22" applyFont="1" applyFill="1" applyBorder="1" applyAlignment="1">
      <alignment horizontal="center" vertical="center"/>
    </xf>
    <xf numFmtId="176" fontId="33" fillId="6" borderId="36" xfId="22" applyFont="1" applyFill="1" applyBorder="1" applyAlignment="1">
      <alignment horizontal="center" vertical="center"/>
    </xf>
    <xf numFmtId="176" fontId="33" fillId="6" borderId="37" xfId="22" applyFont="1" applyFill="1" applyBorder="1" applyAlignment="1">
      <alignment horizontal="center" vertical="center"/>
    </xf>
    <xf numFmtId="9" fontId="17" fillId="6" borderId="15" xfId="17"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14" fontId="9" fillId="2" borderId="14" xfId="0" applyNumberFormat="1" applyFont="1" applyFill="1" applyBorder="1" applyAlignment="1">
      <alignment horizontal="center" vertical="center"/>
    </xf>
    <xf numFmtId="177" fontId="9" fillId="2" borderId="13" xfId="0" applyNumberFormat="1" applyFont="1" applyFill="1" applyBorder="1" applyAlignment="1">
      <alignment horizontal="center" vertical="center" wrapText="1"/>
    </xf>
    <xf numFmtId="177" fontId="9" fillId="2" borderId="14" xfId="0" applyNumberFormat="1" applyFont="1" applyFill="1" applyBorder="1" applyAlignment="1">
      <alignment horizontal="center" vertical="center" wrapText="1"/>
    </xf>
    <xf numFmtId="9" fontId="9" fillId="2" borderId="13" xfId="2" applyFont="1" applyFill="1" applyBorder="1" applyAlignment="1">
      <alignment horizontal="center" vertical="center" wrapText="1"/>
    </xf>
    <xf numFmtId="9" fontId="9" fillId="2" borderId="14" xfId="2" applyFont="1" applyFill="1" applyBorder="1" applyAlignment="1">
      <alignment horizontal="center" vertical="center" wrapText="1"/>
    </xf>
    <xf numFmtId="178" fontId="9" fillId="2" borderId="13" xfId="37" applyNumberFormat="1" applyFont="1" applyFill="1" applyBorder="1" applyAlignment="1">
      <alignment horizontal="center" vertical="center" wrapText="1"/>
    </xf>
    <xf numFmtId="178" fontId="9" fillId="2" borderId="14" xfId="37" applyNumberFormat="1" applyFont="1" applyFill="1" applyBorder="1" applyAlignment="1">
      <alignment horizontal="center" vertical="center" wrapText="1"/>
    </xf>
    <xf numFmtId="1" fontId="10" fillId="6" borderId="15" xfId="0" applyNumberFormat="1" applyFont="1" applyFill="1" applyBorder="1" applyAlignment="1">
      <alignment horizontal="center" vertical="center" wrapText="1"/>
    </xf>
    <xf numFmtId="9" fontId="10" fillId="6" borderId="15" xfId="2"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7" borderId="2" xfId="0" applyFont="1" applyFill="1" applyBorder="1" applyAlignment="1">
      <alignment horizontal="left" vertical="center"/>
    </xf>
    <xf numFmtId="0" fontId="17" fillId="7" borderId="3" xfId="0" applyFont="1" applyFill="1" applyBorder="1" applyAlignment="1">
      <alignment horizontal="left" vertical="center"/>
    </xf>
    <xf numFmtId="0" fontId="17" fillId="7" borderId="7" xfId="0" applyFont="1" applyFill="1" applyBorder="1" applyAlignment="1">
      <alignment horizontal="left" vertical="center"/>
    </xf>
    <xf numFmtId="0" fontId="17" fillId="7" borderId="6" xfId="0" applyFont="1" applyFill="1" applyBorder="1" applyAlignment="1">
      <alignment horizontal="left" vertical="center"/>
    </xf>
    <xf numFmtId="0" fontId="24" fillId="0" borderId="15" xfId="0" applyFont="1" applyBorder="1" applyAlignment="1">
      <alignment horizontal="center" vertical="center"/>
    </xf>
    <xf numFmtId="0" fontId="18" fillId="7" borderId="2" xfId="0" applyFont="1" applyFill="1" applyBorder="1" applyAlignment="1">
      <alignment horizontal="left"/>
    </xf>
    <xf numFmtId="0" fontId="18" fillId="7" borderId="3" xfId="0" applyFont="1" applyFill="1" applyBorder="1" applyAlignment="1">
      <alignment horizontal="left"/>
    </xf>
    <xf numFmtId="0" fontId="18" fillId="7" borderId="7" xfId="0" applyFont="1" applyFill="1" applyBorder="1" applyAlignment="1">
      <alignment horizontal="left"/>
    </xf>
    <xf numFmtId="0" fontId="18" fillId="7" borderId="6" xfId="0" applyFont="1" applyFill="1" applyBorder="1" applyAlignment="1">
      <alignment horizontal="left"/>
    </xf>
    <xf numFmtId="0" fontId="17" fillId="7" borderId="2" xfId="0" applyFont="1" applyFill="1" applyBorder="1" applyAlignment="1">
      <alignment horizontal="left" vertical="distributed"/>
    </xf>
    <xf numFmtId="0" fontId="17" fillId="7" borderId="3" xfId="0" applyFont="1" applyFill="1" applyBorder="1" applyAlignment="1">
      <alignment horizontal="left" vertical="distributed"/>
    </xf>
    <xf numFmtId="0" fontId="17" fillId="7" borderId="7" xfId="0" applyFont="1" applyFill="1" applyBorder="1" applyAlignment="1">
      <alignment horizontal="left" vertical="distributed"/>
    </xf>
    <xf numFmtId="0" fontId="17" fillId="7" borderId="6" xfId="0" applyFont="1" applyFill="1" applyBorder="1" applyAlignment="1">
      <alignment horizontal="left" vertical="distributed"/>
    </xf>
    <xf numFmtId="0" fontId="26" fillId="0" borderId="2" xfId="0" applyFont="1" applyBorder="1" applyAlignment="1">
      <alignment horizontal="center"/>
    </xf>
    <xf numFmtId="0" fontId="26" fillId="0" borderId="8"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1" xfId="0" applyFont="1" applyBorder="1" applyAlignment="1">
      <alignment horizont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170" fontId="30" fillId="8" borderId="9" xfId="0" applyNumberFormat="1" applyFont="1" applyFill="1" applyBorder="1" applyAlignment="1">
      <alignment horizontal="center" vertical="center"/>
    </xf>
    <xf numFmtId="170" fontId="30" fillId="8" borderId="10" xfId="0" applyNumberFormat="1" applyFont="1" applyFill="1" applyBorder="1" applyAlignment="1">
      <alignment horizontal="center" vertical="center"/>
    </xf>
    <xf numFmtId="170" fontId="30" fillId="8" borderId="2" xfId="0" applyNumberFormat="1" applyFont="1" applyFill="1" applyBorder="1" applyAlignment="1">
      <alignment horizontal="center" vertical="center" wrapText="1"/>
    </xf>
    <xf numFmtId="170" fontId="30" fillId="8" borderId="3" xfId="0" applyNumberFormat="1" applyFont="1" applyFill="1" applyBorder="1" applyAlignment="1">
      <alignment horizontal="center" vertical="center" wrapText="1"/>
    </xf>
    <xf numFmtId="0" fontId="30" fillId="8" borderId="12" xfId="0" applyFont="1" applyFill="1" applyBorder="1" applyAlignment="1">
      <alignment horizontal="center" vertical="center" wrapText="1"/>
    </xf>
    <xf numFmtId="0" fontId="30" fillId="8" borderId="13" xfId="0" applyFont="1" applyFill="1" applyBorder="1" applyAlignment="1">
      <alignment horizontal="center" vertical="center" wrapText="1"/>
    </xf>
    <xf numFmtId="0" fontId="28" fillId="0" borderId="15" xfId="0" applyFont="1" applyBorder="1" applyAlignment="1">
      <alignment horizontal="center"/>
    </xf>
    <xf numFmtId="0" fontId="27" fillId="0" borderId="15" xfId="0" applyFont="1" applyBorder="1" applyAlignment="1">
      <alignment horizontal="center" vertical="center"/>
    </xf>
    <xf numFmtId="0" fontId="27" fillId="7" borderId="9" xfId="0" applyFont="1" applyFill="1" applyBorder="1" applyAlignment="1">
      <alignment horizontal="center" vertical="center"/>
    </xf>
    <xf numFmtId="0" fontId="27" fillId="7" borderId="11" xfId="0" applyFont="1" applyFill="1" applyBorder="1" applyAlignment="1">
      <alignment horizontal="center" vertical="center"/>
    </xf>
    <xf numFmtId="0" fontId="27" fillId="0" borderId="15" xfId="0" applyFont="1" applyBorder="1" applyAlignment="1">
      <alignment horizontal="center" vertical="center" wrapText="1"/>
    </xf>
    <xf numFmtId="0" fontId="28" fillId="7" borderId="2" xfId="0" applyFont="1" applyFill="1" applyBorder="1" applyAlignment="1">
      <alignment horizontal="left" vertical="center"/>
    </xf>
    <xf numFmtId="0" fontId="28" fillId="7" borderId="3"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 xfId="0" applyFont="1" applyFill="1" applyBorder="1" applyAlignment="1">
      <alignment horizontal="left" vertical="center"/>
    </xf>
    <xf numFmtId="0" fontId="28" fillId="7" borderId="14" xfId="0" applyFont="1" applyFill="1" applyBorder="1" applyAlignment="1">
      <alignment horizontal="left" vertical="center"/>
    </xf>
    <xf numFmtId="0" fontId="27" fillId="7" borderId="15" xfId="0" applyFont="1" applyFill="1" applyBorder="1" applyAlignment="1">
      <alignment horizontal="left" vertical="distributed"/>
    </xf>
    <xf numFmtId="0" fontId="27" fillId="0" borderId="32" xfId="0" applyFont="1" applyBorder="1" applyAlignment="1">
      <alignment horizontal="center"/>
    </xf>
    <xf numFmtId="0" fontId="27" fillId="0" borderId="33" xfId="0" applyFont="1" applyBorder="1" applyAlignment="1">
      <alignment horizontal="center"/>
    </xf>
    <xf numFmtId="0" fontId="27" fillId="0" borderId="34" xfId="0" applyFont="1" applyBorder="1" applyAlignment="1">
      <alignment horizontal="center"/>
    </xf>
    <xf numFmtId="0" fontId="0" fillId="0" borderId="0" xfId="0" applyAlignment="1">
      <alignment horizontal="center" wrapText="1"/>
    </xf>
    <xf numFmtId="0" fontId="35" fillId="0" borderId="15" xfId="38" applyNumberFormat="1" applyFont="1" applyBorder="1" applyAlignment="1">
      <alignment horizontal="center" vertical="center" wrapText="1"/>
    </xf>
    <xf numFmtId="0" fontId="9" fillId="0" borderId="15" xfId="31" applyNumberFormat="1" applyFont="1" applyBorder="1" applyAlignment="1">
      <alignment horizontal="center" vertical="center"/>
    </xf>
    <xf numFmtId="0" fontId="8" fillId="0" borderId="15"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178" fontId="10" fillId="0" borderId="15" xfId="0" applyNumberFormat="1" applyFont="1" applyBorder="1"/>
    <xf numFmtId="9" fontId="10" fillId="0" borderId="15" xfId="2" applyFont="1" applyBorder="1" applyAlignment="1">
      <alignment horizontal="center"/>
    </xf>
    <xf numFmtId="0" fontId="22" fillId="0" borderId="15" xfId="0" applyFont="1" applyFill="1" applyBorder="1" applyAlignment="1">
      <alignment horizontal="justify" vertical="center" wrapText="1"/>
    </xf>
    <xf numFmtId="0" fontId="22" fillId="0" borderId="14" xfId="0" applyFont="1" applyFill="1" applyBorder="1" applyAlignment="1">
      <alignment horizontal="justify" vertical="center" wrapText="1"/>
    </xf>
    <xf numFmtId="0" fontId="25" fillId="13" borderId="15" xfId="0" applyFont="1" applyFill="1" applyBorder="1" applyAlignment="1">
      <alignment horizontal="center"/>
    </xf>
    <xf numFmtId="0" fontId="25" fillId="13" borderId="12" xfId="0" applyFont="1" applyFill="1" applyBorder="1" applyAlignment="1">
      <alignment horizontal="center" vertical="center" wrapText="1"/>
    </xf>
    <xf numFmtId="0" fontId="25" fillId="13" borderId="15" xfId="0" applyFont="1" applyFill="1" applyBorder="1" applyAlignment="1">
      <alignment horizontal="center" vertical="center"/>
    </xf>
    <xf numFmtId="0" fontId="25" fillId="13" borderId="9" xfId="0" applyFont="1" applyFill="1" applyBorder="1" applyAlignment="1">
      <alignment horizontal="center" vertical="center"/>
    </xf>
    <xf numFmtId="0" fontId="25" fillId="13" borderId="15" xfId="0" applyFont="1" applyFill="1" applyBorder="1" applyAlignment="1">
      <alignment horizontal="center" vertical="center"/>
    </xf>
    <xf numFmtId="0" fontId="25" fillId="13" borderId="14" xfId="0" applyFont="1" applyFill="1" applyBorder="1" applyAlignment="1">
      <alignment horizontal="center" vertical="center" wrapText="1"/>
    </xf>
    <xf numFmtId="0" fontId="25" fillId="13" borderId="9" xfId="0" applyFont="1" applyFill="1" applyBorder="1" applyAlignment="1">
      <alignment horizontal="center" vertical="center"/>
    </xf>
    <xf numFmtId="9" fontId="39" fillId="0" borderId="0" xfId="2" applyFont="1" applyFill="1" applyAlignment="1" applyProtection="1">
      <alignment horizontal="center"/>
      <protection locked="0"/>
    </xf>
  </cellXfs>
  <cellStyles count="39">
    <cellStyle name="Excel Built-in Normal 2" xfId="14"/>
    <cellStyle name="KPT04" xfId="5"/>
    <cellStyle name="KPT04 2" xfId="29"/>
    <cellStyle name="Millares" xfId="1" builtinId="3"/>
    <cellStyle name="Millares [0]" xfId="37" builtinId="6"/>
    <cellStyle name="Millares [0] 2" xfId="3"/>
    <cellStyle name="Millares [0] 3" xfId="19"/>
    <cellStyle name="Millares 2" xfId="10"/>
    <cellStyle name="Millares 2 2" xfId="4"/>
    <cellStyle name="Millares 2 2 2" xfId="13"/>
    <cellStyle name="Millares 2 2 2 2" xfId="31"/>
    <cellStyle name="Millares 3 2" xfId="20"/>
    <cellStyle name="Millares 3 3" xfId="16"/>
    <cellStyle name="Millares 4" xfId="15"/>
    <cellStyle name="Millares 6" xfId="18"/>
    <cellStyle name="Moneda [0] 2" xfId="8"/>
    <cellStyle name="Moneda [0] 2 2" xfId="21"/>
    <cellStyle name="Moneda 2" xfId="9"/>
    <cellStyle name="Moneda 2 4" xfId="28"/>
    <cellStyle name="Moneda 3" xfId="7"/>
    <cellStyle name="Moneda 4" xfId="26"/>
    <cellStyle name="Moneda 5" xfId="32"/>
    <cellStyle name="Moneda 6" xfId="33"/>
    <cellStyle name="Moneda 7" xfId="34"/>
    <cellStyle name="Moneda 8" xfId="36"/>
    <cellStyle name="Moneda 9" xfId="35"/>
    <cellStyle name="Normal" xfId="0" builtinId="0"/>
    <cellStyle name="Normal 2" xfId="6"/>
    <cellStyle name="Normal 2 2" xfId="12"/>
    <cellStyle name="Normal 2 2 2" xfId="30"/>
    <cellStyle name="Normal 2 2 2 3" xfId="38"/>
    <cellStyle name="Normal 2 3" xfId="22"/>
    <cellStyle name="Normal 3" xfId="27"/>
    <cellStyle name="Normal 3 2" xfId="23"/>
    <cellStyle name="Normal 7" xfId="11"/>
    <cellStyle name="Porcentaje" xfId="2" builtinId="5"/>
    <cellStyle name="Porcentaje 2 2" xfId="17"/>
    <cellStyle name="Porcentaje 2 2 2" xfId="24"/>
    <cellStyle name="Porcentaje 2 3" xfId="25"/>
  </cellStyles>
  <dxfs count="10">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'Metas Producto F-PLA-47'!$F$23</c:f>
              <c:strCache>
                <c:ptCount val="1"/>
                <c:pt idx="0">
                  <c:v>Metas</c:v>
                </c:pt>
              </c:strCache>
            </c:strRef>
          </c:tx>
          <c:spPr>
            <a:solidFill>
              <a:schemeClr val="accent1"/>
            </a:solidFill>
            <a:ln>
              <a:noFill/>
            </a:ln>
            <a:effectLst/>
          </c:spPr>
          <c:invertIfNegative val="0"/>
          <c:dPt>
            <c:idx val="0"/>
            <c:invertIfNegative val="0"/>
            <c:bubble3D val="0"/>
            <c:spPr>
              <a:solidFill>
                <a:srgbClr val="00B050"/>
              </a:solidFill>
              <a:ln>
                <a:noFill/>
              </a:ln>
              <a:effectLst/>
            </c:spPr>
            <c:extLst xmlns:c16r2="http://schemas.microsoft.com/office/drawing/2015/06/chart">
              <c:ext xmlns:c16="http://schemas.microsoft.com/office/drawing/2014/chart" uri="{C3380CC4-5D6E-409C-BE32-E72D297353CC}">
                <c16:uniqueId val="{00000001-63E3-489D-8556-9CDEB31BD44A}"/>
              </c:ext>
            </c:extLst>
          </c:dPt>
          <c:dPt>
            <c:idx val="3"/>
            <c:invertIfNegative val="0"/>
            <c:bubble3D val="0"/>
            <c:spPr>
              <a:solidFill>
                <a:srgbClr val="FFC000"/>
              </a:solidFill>
              <a:ln>
                <a:noFill/>
              </a:ln>
              <a:effectLst/>
            </c:spPr>
          </c:dPt>
          <c:dPt>
            <c:idx val="5"/>
            <c:invertIfNegative val="0"/>
            <c:bubble3D val="0"/>
            <c:spPr>
              <a:solidFill>
                <a:schemeClr val="tx2">
                  <a:lumMod val="60000"/>
                  <a:lumOff val="40000"/>
                </a:schemeClr>
              </a:solidFill>
              <a:ln>
                <a:noFill/>
              </a:ln>
              <a:effectLst/>
            </c:spPr>
          </c:dPt>
          <c:cat>
            <c:strRef>
              <c:f>'Metas Producto F-PLA-47'!$E$24:$E$29</c:f>
              <c:strCache>
                <c:ptCount val="6"/>
                <c:pt idx="0">
                  <c:v>Sobresaliente  (Entre 80%-100%) </c:v>
                </c:pt>
                <c:pt idx="1">
                  <c:v>Satisfactorio (Entre 70% -79,99%)</c:v>
                </c:pt>
                <c:pt idx="2">
                  <c:v>Medio (Entre 60%-69,99%)</c:v>
                </c:pt>
                <c:pt idx="3">
                  <c:v>Bajo (Entre 40% - 59,99%)</c:v>
                </c:pt>
                <c:pt idx="4">
                  <c:v>Critico (Entre 0% - 39,99%)</c:v>
                </c:pt>
                <c:pt idx="5">
                  <c:v>Total</c:v>
                </c:pt>
              </c:strCache>
            </c:strRef>
          </c:cat>
          <c:val>
            <c:numRef>
              <c:f>'Metas Producto F-PLA-47'!$F$24:$F$29</c:f>
              <c:numCache>
                <c:formatCode>General</c:formatCode>
                <c:ptCount val="6"/>
                <c:pt idx="0">
                  <c:v>2</c:v>
                </c:pt>
                <c:pt idx="3">
                  <c:v>2</c:v>
                </c:pt>
                <c:pt idx="5">
                  <c:v>4</c:v>
                </c:pt>
              </c:numCache>
            </c:numRef>
          </c:val>
          <c:extLst xmlns:c16r2="http://schemas.microsoft.com/office/drawing/2015/06/chart">
            <c:ext xmlns:c16="http://schemas.microsoft.com/office/drawing/2014/chart" uri="{C3380CC4-5D6E-409C-BE32-E72D297353CC}">
              <c16:uniqueId val="{00000004-63E3-489D-8556-9CDEB31BD44A}"/>
            </c:ext>
          </c:extLst>
        </c:ser>
        <c:ser>
          <c:idx val="1"/>
          <c:order val="1"/>
          <c:tx>
            <c:strRef>
              <c:f>'Metas Producto F-PLA-47'!$G$23</c:f>
              <c:strCache>
                <c:ptCount val="1"/>
                <c:pt idx="0">
                  <c:v>%</c:v>
                </c:pt>
              </c:strCache>
            </c:strRef>
          </c:tx>
          <c:spPr>
            <a:noFill/>
            <a:ln>
              <a:noFill/>
            </a:ln>
            <a:effectLst/>
          </c:spPr>
          <c:invertIfNegative val="0"/>
          <c:cat>
            <c:strRef>
              <c:f>'Metas Producto F-PLA-47'!$E$24:$E$29</c:f>
              <c:strCache>
                <c:ptCount val="6"/>
                <c:pt idx="0">
                  <c:v>Sobresaliente  (Entre 80%-100%) </c:v>
                </c:pt>
                <c:pt idx="1">
                  <c:v>Satisfactorio (Entre 70% -79,99%)</c:v>
                </c:pt>
                <c:pt idx="2">
                  <c:v>Medio (Entre 60%-69,99%)</c:v>
                </c:pt>
                <c:pt idx="3">
                  <c:v>Bajo (Entre 40% - 59,99%)</c:v>
                </c:pt>
                <c:pt idx="4">
                  <c:v>Critico (Entre 0% - 39,99%)</c:v>
                </c:pt>
                <c:pt idx="5">
                  <c:v>Total</c:v>
                </c:pt>
              </c:strCache>
            </c:strRef>
          </c:cat>
          <c:val>
            <c:numRef>
              <c:f>'Metas Producto F-PLA-47'!$G$24:$G$29</c:f>
              <c:numCache>
                <c:formatCode>0%</c:formatCode>
                <c:ptCount val="6"/>
                <c:pt idx="0">
                  <c:v>0.5</c:v>
                </c:pt>
                <c:pt idx="3">
                  <c:v>0.5</c:v>
                </c:pt>
                <c:pt idx="5">
                  <c:v>1</c:v>
                </c:pt>
              </c:numCache>
            </c:numRef>
          </c:val>
          <c:extLst xmlns:c16r2="http://schemas.microsoft.com/office/drawing/2015/06/chart">
            <c:ext xmlns:c16="http://schemas.microsoft.com/office/drawing/2014/chart" uri="{C3380CC4-5D6E-409C-BE32-E72D297353CC}">
              <c16:uniqueId val="{00000005-63E3-489D-8556-9CDEB31BD44A}"/>
            </c:ext>
          </c:extLst>
        </c:ser>
        <c:dLbls>
          <c:showLegendKey val="0"/>
          <c:showVal val="0"/>
          <c:showCatName val="0"/>
          <c:showSerName val="0"/>
          <c:showPercent val="0"/>
          <c:showBubbleSize val="0"/>
        </c:dLbls>
        <c:gapWidth val="219"/>
        <c:overlap val="-27"/>
        <c:axId val="255049568"/>
        <c:axId val="255037776"/>
      </c:barChart>
      <c:catAx>
        <c:axId val="2550495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5037776"/>
        <c:crosses val="autoZero"/>
        <c:auto val="1"/>
        <c:lblAlgn val="ctr"/>
        <c:lblOffset val="100"/>
        <c:noMultiLvlLbl val="0"/>
      </c:catAx>
      <c:valAx>
        <c:axId val="25503777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50495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'Metas Producto F-PLA-47'!$Q$27</c:f>
              <c:strCache>
                <c:ptCount val="1"/>
                <c:pt idx="0">
                  <c:v>Valor</c:v>
                </c:pt>
              </c:strCache>
            </c:strRef>
          </c:tx>
          <c:spPr>
            <a:solidFill>
              <a:schemeClr val="accent1"/>
            </a:solidFill>
            <a:ln>
              <a:noFill/>
            </a:ln>
            <a:effectLst/>
            <a:sp3d/>
          </c:spPr>
          <c:invertIfNegative val="0"/>
          <c:dPt>
            <c:idx val="0"/>
            <c:invertIfNegative val="0"/>
            <c:bubble3D val="0"/>
            <c:spPr>
              <a:solidFill>
                <a:schemeClr val="accent6">
                  <a:lumMod val="75000"/>
                </a:schemeClr>
              </a:solidFill>
              <a:ln>
                <a:noFill/>
              </a:ln>
              <a:effectLst/>
              <a:sp3d/>
            </c:spPr>
            <c:extLst xmlns:c16r2="http://schemas.microsoft.com/office/drawing/2015/06/chart">
              <c:ext xmlns:c16="http://schemas.microsoft.com/office/drawing/2014/chart" uri="{C3380CC4-5D6E-409C-BE32-E72D297353CC}">
                <c16:uniqueId val="{00000001-EFAD-4235-839F-3579C27F882A}"/>
              </c:ext>
            </c:extLst>
          </c:dPt>
          <c:dPt>
            <c:idx val="1"/>
            <c:invertIfNegative val="0"/>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3-EFAD-4235-839F-3579C27F882A}"/>
              </c:ext>
            </c:extLst>
          </c:dPt>
          <c:dPt>
            <c:idx val="2"/>
            <c:invertIfNegative val="0"/>
            <c:bubble3D val="0"/>
            <c:spPr>
              <a:solidFill>
                <a:schemeClr val="tx2">
                  <a:lumMod val="75000"/>
                </a:schemeClr>
              </a:solidFill>
              <a:ln>
                <a:noFill/>
              </a:ln>
              <a:effectLst/>
              <a:sp3d/>
            </c:spPr>
            <c:extLst xmlns:c16r2="http://schemas.microsoft.com/office/drawing/2015/06/chart">
              <c:ext xmlns:c16="http://schemas.microsoft.com/office/drawing/2014/chart" uri="{C3380CC4-5D6E-409C-BE32-E72D297353CC}">
                <c16:uniqueId val="{00000005-EFAD-4235-839F-3579C27F882A}"/>
              </c:ext>
            </c:extLst>
          </c:dPt>
          <c:dPt>
            <c:idx val="3"/>
            <c:invertIfNegative val="0"/>
            <c:bubble3D val="0"/>
            <c:spPr>
              <a:solidFill>
                <a:schemeClr val="accent2">
                  <a:lumMod val="75000"/>
                </a:schemeClr>
              </a:solidFill>
              <a:ln>
                <a:noFill/>
              </a:ln>
              <a:effectLst/>
              <a:sp3d/>
            </c:spPr>
            <c:extLst xmlns:c16r2="http://schemas.microsoft.com/office/drawing/2015/06/chart">
              <c:ext xmlns:c16="http://schemas.microsoft.com/office/drawing/2014/chart" uri="{C3380CC4-5D6E-409C-BE32-E72D297353CC}">
                <c16:uniqueId val="{00000007-EFAD-4235-839F-3579C27F882A}"/>
              </c:ext>
            </c:extLst>
          </c:dPt>
          <c:cat>
            <c:strRef>
              <c:f>'Metas Producto F-PLA-47'!$P$28:$P$31</c:f>
              <c:strCache>
                <c:ptCount val="4"/>
                <c:pt idx="0">
                  <c:v>Definitivo</c:v>
                </c:pt>
                <c:pt idx="1">
                  <c:v>Compromisos</c:v>
                </c:pt>
                <c:pt idx="2">
                  <c:v>Obligaciones</c:v>
                </c:pt>
                <c:pt idx="3">
                  <c:v>Disponible</c:v>
                </c:pt>
              </c:strCache>
            </c:strRef>
          </c:cat>
          <c:val>
            <c:numRef>
              <c:f>'Metas Producto F-PLA-47'!$Q$28:$Q$31</c:f>
              <c:numCache>
                <c:formatCode>_-* #,##0.00_-;\-* #,##0.00_-;_-* "-"??_-;_-@_-</c:formatCode>
                <c:ptCount val="4"/>
                <c:pt idx="0">
                  <c:v>107000000</c:v>
                </c:pt>
                <c:pt idx="1">
                  <c:v>52352000</c:v>
                </c:pt>
                <c:pt idx="2">
                  <c:v>52352000</c:v>
                </c:pt>
                <c:pt idx="3">
                  <c:v>54648000</c:v>
                </c:pt>
              </c:numCache>
            </c:numRef>
          </c:val>
          <c:extLst xmlns:c16r2="http://schemas.microsoft.com/office/drawing/2015/06/chart">
            <c:ext xmlns:c16="http://schemas.microsoft.com/office/drawing/2014/chart" uri="{C3380CC4-5D6E-409C-BE32-E72D297353CC}">
              <c16:uniqueId val="{00000008-EFAD-4235-839F-3579C27F882A}"/>
            </c:ext>
          </c:extLst>
        </c:ser>
        <c:ser>
          <c:idx val="1"/>
          <c:order val="1"/>
          <c:tx>
            <c:strRef>
              <c:f>'Metas Producto F-PLA-47'!$R$27</c:f>
              <c:strCache>
                <c:ptCount val="1"/>
                <c:pt idx="0">
                  <c:v>Porcentaje</c:v>
                </c:pt>
              </c:strCache>
            </c:strRef>
          </c:tx>
          <c:spPr>
            <a:noFill/>
            <a:ln>
              <a:noFill/>
            </a:ln>
            <a:effectLst/>
            <a:sp3d/>
          </c:spPr>
          <c:invertIfNegative val="0"/>
          <c:cat>
            <c:strRef>
              <c:f>'Metas Producto F-PLA-47'!$P$28:$P$31</c:f>
              <c:strCache>
                <c:ptCount val="4"/>
                <c:pt idx="0">
                  <c:v>Definitivo</c:v>
                </c:pt>
                <c:pt idx="1">
                  <c:v>Compromisos</c:v>
                </c:pt>
                <c:pt idx="2">
                  <c:v>Obligaciones</c:v>
                </c:pt>
                <c:pt idx="3">
                  <c:v>Disponible</c:v>
                </c:pt>
              </c:strCache>
            </c:strRef>
          </c:cat>
          <c:val>
            <c:numRef>
              <c:f>'Metas Producto F-PLA-47'!$R$28:$R$31</c:f>
              <c:numCache>
                <c:formatCode>0%</c:formatCode>
                <c:ptCount val="4"/>
                <c:pt idx="0">
                  <c:v>1</c:v>
                </c:pt>
                <c:pt idx="1">
                  <c:v>0.4892710280373832</c:v>
                </c:pt>
                <c:pt idx="2">
                  <c:v>0.4892710280373832</c:v>
                </c:pt>
                <c:pt idx="3">
                  <c:v>0.5107289719626168</c:v>
                </c:pt>
              </c:numCache>
            </c:numRef>
          </c:val>
          <c:extLst xmlns:c16r2="http://schemas.microsoft.com/office/drawing/2015/06/chart">
            <c:ext xmlns:c16="http://schemas.microsoft.com/office/drawing/2014/chart" uri="{C3380CC4-5D6E-409C-BE32-E72D297353CC}">
              <c16:uniqueId val="{00000009-EFAD-4235-839F-3579C27F882A}"/>
            </c:ext>
          </c:extLst>
        </c:ser>
        <c:dLbls>
          <c:showLegendKey val="0"/>
          <c:showVal val="0"/>
          <c:showCatName val="0"/>
          <c:showSerName val="0"/>
          <c:showPercent val="0"/>
          <c:showBubbleSize val="0"/>
        </c:dLbls>
        <c:gapWidth val="150"/>
        <c:shape val="box"/>
        <c:axId val="254536024"/>
        <c:axId val="255121880"/>
        <c:axId val="0"/>
      </c:bar3DChart>
      <c:catAx>
        <c:axId val="2545360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55121880"/>
        <c:crosses val="autoZero"/>
        <c:auto val="1"/>
        <c:lblAlgn val="ctr"/>
        <c:lblOffset val="100"/>
        <c:noMultiLvlLbl val="0"/>
      </c:catAx>
      <c:valAx>
        <c:axId val="255121880"/>
        <c:scaling>
          <c:orientation val="minMax"/>
        </c:scaling>
        <c:delete val="0"/>
        <c:axPos val="l"/>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254536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4762</xdr:colOff>
      <xdr:row>1</xdr:row>
      <xdr:rowOff>38930</xdr:rowOff>
    </xdr:to>
    <xdr:pic>
      <xdr:nvPicPr>
        <xdr:cNvPr id="2" name="Imagen 1">
          <a:extLst>
            <a:ext uri="{FF2B5EF4-FFF2-40B4-BE49-F238E27FC236}">
              <a16:creationId xmlns="" xmlns:a16="http://schemas.microsoft.com/office/drawing/2014/main" id="{00000000-0008-0000-0F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0" y="0"/>
          <a:ext cx="4762" cy="229430"/>
        </a:xfrm>
        <a:prstGeom prst="rect">
          <a:avLst/>
        </a:prstGeom>
      </xdr:spPr>
    </xdr:pic>
    <xdr:clientData/>
  </xdr:twoCellAnchor>
  <xdr:twoCellAnchor editAs="oneCell">
    <xdr:from>
      <xdr:col>1</xdr:col>
      <xdr:colOff>0</xdr:colOff>
      <xdr:row>0</xdr:row>
      <xdr:rowOff>0</xdr:rowOff>
    </xdr:from>
    <xdr:to>
      <xdr:col>1</xdr:col>
      <xdr:colOff>4762</xdr:colOff>
      <xdr:row>1</xdr:row>
      <xdr:rowOff>38930</xdr:rowOff>
    </xdr:to>
    <xdr:pic>
      <xdr:nvPicPr>
        <xdr:cNvPr id="10" name="Imagen 9">
          <a:extLst>
            <a:ext uri="{FF2B5EF4-FFF2-40B4-BE49-F238E27FC236}">
              <a16:creationId xmlns:a16="http://schemas.microsoft.com/office/drawing/2014/main" xmlns="" id="{00000000-0008-0000-0C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2457450" y="0"/>
          <a:ext cx="4762" cy="229430"/>
        </a:xfrm>
        <a:prstGeom prst="rect">
          <a:avLst/>
        </a:prstGeom>
      </xdr:spPr>
    </xdr:pic>
    <xdr:clientData/>
  </xdr:twoCellAnchor>
  <xdr:twoCellAnchor>
    <xdr:from>
      <xdr:col>7</xdr:col>
      <xdr:colOff>1209674</xdr:colOff>
      <xdr:row>22</xdr:row>
      <xdr:rowOff>190498</xdr:rowOff>
    </xdr:from>
    <xdr:to>
      <xdr:col>12</xdr:col>
      <xdr:colOff>1034143</xdr:colOff>
      <xdr:row>38</xdr:row>
      <xdr:rowOff>95248</xdr:rowOff>
    </xdr:to>
    <xdr:graphicFrame macro="">
      <xdr:nvGraphicFramePr>
        <xdr:cNvPr id="11" name="Gráfico 10">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395514</xdr:colOff>
      <xdr:row>0</xdr:row>
      <xdr:rowOff>0</xdr:rowOff>
    </xdr:from>
    <xdr:to>
      <xdr:col>0</xdr:col>
      <xdr:colOff>1997982</xdr:colOff>
      <xdr:row>6</xdr:row>
      <xdr:rowOff>15875</xdr:rowOff>
    </xdr:to>
    <xdr:pic>
      <xdr:nvPicPr>
        <xdr:cNvPr id="12" name="Imagen 11">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5514" y="0"/>
          <a:ext cx="1602468"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149679</xdr:colOff>
      <xdr:row>23</xdr:row>
      <xdr:rowOff>145595</xdr:rowOff>
    </xdr:from>
    <xdr:to>
      <xdr:col>21</xdr:col>
      <xdr:colOff>1020536</xdr:colOff>
      <xdr:row>39</xdr:row>
      <xdr:rowOff>176893</xdr:rowOff>
    </xdr:to>
    <xdr:graphicFrame macro="">
      <xdr:nvGraphicFramePr>
        <xdr:cNvPr id="13" name="Gráfico 12">
          <a:extLst>
            <a:ext uri="{FF2B5EF4-FFF2-40B4-BE49-F238E27FC236}">
              <a16:creationId xmlns:a16="http://schemas.microsoft.com/office/drawing/2014/main" xmlns=""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225;n/Downloads/F-PLA-47%20METAS%20PRODUCTO%20DIC%20%2024-2020%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PLA-47 MP IDTQ DIC"/>
    </sheetNames>
    <sheetDataSet>
      <sheetData sheetId="0">
        <row r="23">
          <cell r="F23" t="str">
            <v>Metas</v>
          </cell>
          <cell r="G23" t="str">
            <v>%</v>
          </cell>
        </row>
        <row r="24">
          <cell r="E24" t="str">
            <v xml:space="preserve">Sobresaliente  (Entre 80%-100%) </v>
          </cell>
          <cell r="F24">
            <v>2</v>
          </cell>
          <cell r="G24">
            <v>0.5</v>
          </cell>
        </row>
        <row r="25">
          <cell r="E25" t="str">
            <v>Satisfactorio (Entre 70% -79,99%)</v>
          </cell>
        </row>
        <row r="26">
          <cell r="E26" t="str">
            <v>Medio (Entre 60%-69,99%)</v>
          </cell>
        </row>
        <row r="27">
          <cell r="E27" t="str">
            <v>Bajo (Entre 40% - 59,99%)</v>
          </cell>
          <cell r="F27">
            <v>2</v>
          </cell>
          <cell r="G27">
            <v>0.5</v>
          </cell>
          <cell r="Q27" t="str">
            <v>Valor</v>
          </cell>
          <cell r="R27" t="str">
            <v>Porcentaje</v>
          </cell>
        </row>
        <row r="28">
          <cell r="E28" t="str">
            <v>Critico (Entre 0% - 39,99%)</v>
          </cell>
          <cell r="P28" t="str">
            <v>Definitivo</v>
          </cell>
          <cell r="Q28">
            <v>107000000</v>
          </cell>
          <cell r="R28">
            <v>1</v>
          </cell>
        </row>
        <row r="29">
          <cell r="E29" t="str">
            <v>Total</v>
          </cell>
          <cell r="F29">
            <v>4</v>
          </cell>
          <cell r="G29">
            <v>1</v>
          </cell>
          <cell r="P29" t="str">
            <v>Compromisos</v>
          </cell>
          <cell r="Q29">
            <v>52352000</v>
          </cell>
          <cell r="R29">
            <v>0.4892710280373832</v>
          </cell>
        </row>
        <row r="30">
          <cell r="P30" t="str">
            <v>Obligaciones</v>
          </cell>
          <cell r="Q30">
            <v>52352000</v>
          </cell>
          <cell r="R30">
            <v>0.4892710280373832</v>
          </cell>
        </row>
        <row r="31">
          <cell r="P31" t="str">
            <v>Disponible</v>
          </cell>
          <cell r="Q31">
            <v>54648000</v>
          </cell>
          <cell r="R31">
            <v>0.5107289719626168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56"/>
  <sheetViews>
    <sheetView showGridLines="0" tabSelected="1" zoomScale="60" zoomScaleNormal="60" workbookViewId="0">
      <selection activeCell="A42" sqref="A42"/>
    </sheetView>
  </sheetViews>
  <sheetFormatPr baseColWidth="10" defaultColWidth="22.140625" defaultRowHeight="15" x14ac:dyDescent="0.2"/>
  <cols>
    <col min="1" max="1" width="36.85546875" style="204" customWidth="1"/>
    <col min="2" max="2" width="27.7109375" style="204" customWidth="1"/>
    <col min="3" max="3" width="16.5703125" style="204" customWidth="1"/>
    <col min="4" max="4" width="15.85546875" style="185" customWidth="1"/>
    <col min="5" max="5" width="43" style="221" customWidth="1"/>
    <col min="6" max="6" width="15.28515625" style="221" customWidth="1"/>
    <col min="7" max="7" width="14.140625" style="221" customWidth="1"/>
    <col min="8" max="8" width="38.140625" style="221" customWidth="1"/>
    <col min="9" max="9" width="13.5703125" style="178" customWidth="1"/>
    <col min="10" max="10" width="16.5703125" style="178" customWidth="1"/>
    <col min="11" max="11" width="17.140625" style="284" customWidth="1"/>
    <col min="12" max="12" width="25.28515625" style="206" customWidth="1"/>
    <col min="13" max="13" width="46.28515625" style="207" customWidth="1"/>
    <col min="14" max="14" width="18.7109375" style="208" customWidth="1"/>
    <col min="15" max="15" width="37.140625" style="208" customWidth="1"/>
    <col min="16" max="16" width="24.5703125" style="208" customWidth="1"/>
    <col min="17" max="17" width="29.140625" style="223" customWidth="1"/>
    <col min="18" max="18" width="28.42578125" style="223" customWidth="1"/>
    <col min="19" max="19" width="28.7109375" style="223" customWidth="1"/>
    <col min="20" max="20" width="42.140625" style="209" customWidth="1"/>
    <col min="21" max="21" width="42.7109375" style="209" customWidth="1"/>
    <col min="22" max="22" width="96.5703125" style="225" customWidth="1"/>
    <col min="23" max="23" width="38" style="185" customWidth="1"/>
    <col min="24" max="24" width="20" style="185" customWidth="1"/>
    <col min="25" max="231" width="11.42578125" style="185" customWidth="1"/>
    <col min="232" max="232" width="7.28515625" style="185" customWidth="1"/>
    <col min="233" max="16384" width="22.140625" style="185"/>
  </cols>
  <sheetData>
    <row r="1" spans="1:38" s="166" customFormat="1" ht="15" customHeight="1" x14ac:dyDescent="0.2">
      <c r="A1" s="261"/>
      <c r="B1" s="322" t="s">
        <v>88</v>
      </c>
      <c r="C1" s="323"/>
      <c r="D1" s="323"/>
      <c r="E1" s="323"/>
      <c r="F1" s="323"/>
      <c r="G1" s="323"/>
      <c r="H1" s="323"/>
      <c r="I1" s="323"/>
      <c r="J1" s="323"/>
      <c r="K1" s="323"/>
      <c r="L1" s="323"/>
      <c r="M1" s="323"/>
      <c r="N1" s="323"/>
      <c r="O1" s="323"/>
      <c r="P1" s="323"/>
      <c r="Q1" s="323"/>
      <c r="R1" s="323"/>
      <c r="S1" s="323"/>
      <c r="T1" s="323"/>
      <c r="U1" s="323"/>
      <c r="V1" s="324"/>
      <c r="W1" s="262" t="s">
        <v>185</v>
      </c>
      <c r="X1" s="263"/>
      <c r="Y1" s="263"/>
      <c r="Z1" s="263"/>
      <c r="AA1" s="263"/>
      <c r="AB1" s="263"/>
      <c r="AC1" s="263"/>
      <c r="AD1" s="263"/>
      <c r="AE1" s="263"/>
      <c r="AF1" s="263"/>
      <c r="AG1" s="263"/>
      <c r="AH1" s="263"/>
      <c r="AI1" s="263"/>
      <c r="AJ1" s="263"/>
      <c r="AK1" s="263"/>
      <c r="AL1" s="263"/>
    </row>
    <row r="2" spans="1:38" s="166" customFormat="1" ht="15" customHeight="1" x14ac:dyDescent="0.2">
      <c r="A2" s="264"/>
      <c r="B2" s="325"/>
      <c r="C2" s="326"/>
      <c r="D2" s="326"/>
      <c r="E2" s="326"/>
      <c r="F2" s="326"/>
      <c r="G2" s="326"/>
      <c r="H2" s="326"/>
      <c r="I2" s="326"/>
      <c r="J2" s="326"/>
      <c r="K2" s="326"/>
      <c r="L2" s="326"/>
      <c r="M2" s="326"/>
      <c r="N2" s="326"/>
      <c r="O2" s="326"/>
      <c r="P2" s="326"/>
      <c r="Q2" s="326"/>
      <c r="R2" s="326"/>
      <c r="S2" s="326"/>
      <c r="T2" s="326"/>
      <c r="U2" s="326"/>
      <c r="V2" s="327"/>
      <c r="W2" s="265" t="s">
        <v>186</v>
      </c>
      <c r="X2" s="263"/>
      <c r="Y2" s="263"/>
      <c r="Z2" s="263"/>
      <c r="AA2" s="263"/>
      <c r="AB2" s="263"/>
      <c r="AC2" s="263"/>
      <c r="AD2" s="263"/>
      <c r="AE2" s="263"/>
      <c r="AF2" s="263"/>
      <c r="AG2" s="263"/>
      <c r="AH2" s="263"/>
      <c r="AI2" s="263"/>
      <c r="AJ2" s="263"/>
      <c r="AK2" s="263"/>
      <c r="AL2" s="263"/>
    </row>
    <row r="3" spans="1:38" s="166" customFormat="1" ht="15" customHeight="1" x14ac:dyDescent="0.2">
      <c r="A3" s="264"/>
      <c r="B3" s="322" t="s">
        <v>187</v>
      </c>
      <c r="C3" s="323"/>
      <c r="D3" s="323"/>
      <c r="E3" s="323"/>
      <c r="F3" s="323"/>
      <c r="G3" s="323"/>
      <c r="H3" s="323"/>
      <c r="I3" s="323"/>
      <c r="J3" s="323"/>
      <c r="K3" s="323"/>
      <c r="L3" s="323"/>
      <c r="M3" s="323"/>
      <c r="N3" s="323"/>
      <c r="O3" s="323"/>
      <c r="P3" s="323"/>
      <c r="Q3" s="323"/>
      <c r="R3" s="323"/>
      <c r="S3" s="323"/>
      <c r="T3" s="323"/>
      <c r="U3" s="323"/>
      <c r="V3" s="324"/>
      <c r="W3" s="266" t="s">
        <v>188</v>
      </c>
      <c r="X3" s="263"/>
      <c r="Y3" s="263"/>
      <c r="Z3" s="263"/>
      <c r="AA3" s="263"/>
      <c r="AB3" s="263"/>
      <c r="AC3" s="263"/>
      <c r="AD3" s="263"/>
      <c r="AE3" s="263"/>
      <c r="AF3" s="263"/>
      <c r="AG3" s="263"/>
      <c r="AH3" s="263"/>
      <c r="AI3" s="263"/>
      <c r="AJ3" s="263"/>
      <c r="AK3" s="263"/>
      <c r="AL3" s="263"/>
    </row>
    <row r="4" spans="1:38" s="166" customFormat="1" ht="15" customHeight="1" x14ac:dyDescent="0.2">
      <c r="A4" s="267"/>
      <c r="B4" s="325"/>
      <c r="C4" s="326"/>
      <c r="D4" s="326"/>
      <c r="E4" s="326"/>
      <c r="F4" s="326"/>
      <c r="G4" s="326"/>
      <c r="H4" s="326"/>
      <c r="I4" s="326"/>
      <c r="J4" s="326"/>
      <c r="K4" s="326"/>
      <c r="L4" s="326"/>
      <c r="M4" s="326"/>
      <c r="N4" s="326"/>
      <c r="O4" s="326"/>
      <c r="P4" s="326"/>
      <c r="Q4" s="326"/>
      <c r="R4" s="326"/>
      <c r="S4" s="326"/>
      <c r="T4" s="326"/>
      <c r="U4" s="326"/>
      <c r="V4" s="327"/>
      <c r="W4" s="268" t="s">
        <v>93</v>
      </c>
      <c r="X4" s="263"/>
      <c r="Y4" s="263"/>
      <c r="Z4" s="263"/>
      <c r="AA4" s="263"/>
      <c r="AB4" s="263"/>
      <c r="AC4" s="263"/>
      <c r="AD4" s="263"/>
      <c r="AE4" s="263"/>
      <c r="AF4" s="263"/>
      <c r="AG4" s="263"/>
      <c r="AH4" s="263"/>
      <c r="AI4" s="263"/>
      <c r="AJ4" s="263"/>
      <c r="AK4" s="263"/>
      <c r="AL4" s="263"/>
    </row>
    <row r="5" spans="1:38" s="166" customFormat="1" ht="15.75" x14ac:dyDescent="0.2">
      <c r="A5" s="322" t="s">
        <v>189</v>
      </c>
      <c r="B5" s="323"/>
      <c r="C5" s="323"/>
      <c r="D5" s="323"/>
      <c r="E5" s="323"/>
      <c r="F5" s="323"/>
      <c r="G5" s="323"/>
      <c r="H5" s="323"/>
      <c r="I5" s="323"/>
      <c r="J5" s="323"/>
      <c r="K5" s="323"/>
      <c r="L5" s="323"/>
      <c r="M5" s="323"/>
      <c r="N5" s="323"/>
      <c r="O5" s="323"/>
      <c r="P5" s="323"/>
      <c r="Q5" s="323"/>
      <c r="R5" s="323"/>
      <c r="S5" s="323"/>
      <c r="T5" s="323"/>
      <c r="U5" s="323"/>
      <c r="V5" s="323"/>
      <c r="W5" s="324"/>
    </row>
    <row r="6" spans="1:38" s="166" customFormat="1" ht="15.75" x14ac:dyDescent="0.2">
      <c r="A6" s="328" t="s">
        <v>190</v>
      </c>
      <c r="B6" s="329"/>
      <c r="C6" s="329"/>
      <c r="D6" s="329"/>
      <c r="E6" s="329"/>
      <c r="F6" s="329"/>
      <c r="G6" s="329"/>
      <c r="H6" s="329"/>
      <c r="I6" s="329"/>
      <c r="J6" s="329"/>
      <c r="K6" s="329"/>
      <c r="L6" s="329"/>
      <c r="M6" s="329"/>
      <c r="N6" s="329"/>
      <c r="O6" s="329"/>
      <c r="P6" s="329"/>
      <c r="Q6" s="329"/>
      <c r="R6" s="329"/>
      <c r="S6" s="329"/>
      <c r="T6" s="329"/>
      <c r="U6" s="329"/>
      <c r="V6" s="329"/>
      <c r="W6" s="330"/>
    </row>
    <row r="7" spans="1:38" s="166" customFormat="1" ht="15.75" x14ac:dyDescent="0.2">
      <c r="A7" s="328" t="s">
        <v>191</v>
      </c>
      <c r="B7" s="329"/>
      <c r="C7" s="329"/>
      <c r="D7" s="329"/>
      <c r="E7" s="329"/>
      <c r="F7" s="329"/>
      <c r="G7" s="329"/>
      <c r="H7" s="329"/>
      <c r="I7" s="329"/>
      <c r="J7" s="329"/>
      <c r="K7" s="329"/>
      <c r="L7" s="329"/>
      <c r="M7" s="329"/>
      <c r="N7" s="329"/>
      <c r="O7" s="329"/>
      <c r="P7" s="329"/>
      <c r="Q7" s="329"/>
      <c r="R7" s="329"/>
      <c r="S7" s="329"/>
      <c r="T7" s="329"/>
      <c r="U7" s="329"/>
      <c r="V7" s="329"/>
      <c r="W7" s="330"/>
    </row>
    <row r="8" spans="1:38" s="166" customFormat="1" ht="15.75" x14ac:dyDescent="0.2">
      <c r="A8" s="260"/>
      <c r="B8" s="259"/>
      <c r="C8" s="259"/>
      <c r="D8" s="259"/>
      <c r="E8" s="259"/>
      <c r="F8" s="259"/>
      <c r="G8" s="259"/>
      <c r="H8" s="259"/>
      <c r="I8" s="259"/>
      <c r="J8" s="259"/>
      <c r="K8" s="259"/>
      <c r="L8" s="174"/>
      <c r="M8" s="259"/>
      <c r="N8" s="259"/>
      <c r="O8" s="259"/>
      <c r="P8" s="259"/>
      <c r="Q8" s="259"/>
      <c r="R8" s="259"/>
      <c r="S8" s="259"/>
      <c r="T8" s="259"/>
      <c r="U8" s="175"/>
      <c r="V8" s="16"/>
      <c r="W8" s="176"/>
    </row>
    <row r="9" spans="1:38" s="177" customFormat="1" ht="15.75" x14ac:dyDescent="0.25">
      <c r="A9" s="331" t="s">
        <v>134</v>
      </c>
      <c r="B9" s="331"/>
      <c r="C9" s="332" t="s">
        <v>135</v>
      </c>
      <c r="D9" s="333"/>
      <c r="E9" s="334"/>
      <c r="F9" s="331" t="s">
        <v>136</v>
      </c>
      <c r="G9" s="331"/>
      <c r="H9" s="331"/>
      <c r="I9" s="319" t="s">
        <v>137</v>
      </c>
      <c r="J9" s="319" t="s">
        <v>192</v>
      </c>
      <c r="K9" s="319" t="s">
        <v>138</v>
      </c>
      <c r="L9" s="319" t="s">
        <v>193</v>
      </c>
      <c r="M9" s="254" t="s">
        <v>139</v>
      </c>
      <c r="N9" s="319" t="s">
        <v>140</v>
      </c>
      <c r="O9" s="319" t="s">
        <v>141</v>
      </c>
      <c r="P9" s="319" t="s">
        <v>142</v>
      </c>
      <c r="Q9" s="308" t="s">
        <v>143</v>
      </c>
      <c r="R9" s="308" t="s">
        <v>144</v>
      </c>
      <c r="S9" s="308" t="s">
        <v>194</v>
      </c>
      <c r="T9" s="254" t="s">
        <v>145</v>
      </c>
      <c r="U9" s="254" t="s">
        <v>146</v>
      </c>
      <c r="V9" s="311" t="s">
        <v>147</v>
      </c>
      <c r="W9" s="311"/>
    </row>
    <row r="10" spans="1:38" s="178" customFormat="1" ht="15.75" x14ac:dyDescent="0.2">
      <c r="A10" s="319" t="s">
        <v>148</v>
      </c>
      <c r="B10" s="319" t="s">
        <v>149</v>
      </c>
      <c r="C10" s="319" t="s">
        <v>150</v>
      </c>
      <c r="D10" s="319" t="s">
        <v>151</v>
      </c>
      <c r="E10" s="319" t="s">
        <v>148</v>
      </c>
      <c r="F10" s="319" t="s">
        <v>150</v>
      </c>
      <c r="G10" s="319" t="s">
        <v>151</v>
      </c>
      <c r="H10" s="319" t="s">
        <v>148</v>
      </c>
      <c r="I10" s="320"/>
      <c r="J10" s="320"/>
      <c r="K10" s="320"/>
      <c r="L10" s="320"/>
      <c r="M10" s="254" t="s">
        <v>152</v>
      </c>
      <c r="N10" s="320"/>
      <c r="O10" s="320"/>
      <c r="P10" s="320"/>
      <c r="Q10" s="309"/>
      <c r="R10" s="309"/>
      <c r="S10" s="309"/>
      <c r="T10" s="254" t="s">
        <v>152</v>
      </c>
      <c r="U10" s="254" t="s">
        <v>152</v>
      </c>
      <c r="V10" s="311"/>
      <c r="W10" s="311"/>
    </row>
    <row r="11" spans="1:38" s="178" customFormat="1" ht="15.75" x14ac:dyDescent="0.2">
      <c r="A11" s="320"/>
      <c r="B11" s="320"/>
      <c r="C11" s="320"/>
      <c r="D11" s="320"/>
      <c r="E11" s="320"/>
      <c r="F11" s="320"/>
      <c r="G11" s="320"/>
      <c r="H11" s="320"/>
      <c r="I11" s="320"/>
      <c r="J11" s="320"/>
      <c r="K11" s="320"/>
      <c r="L11" s="320"/>
      <c r="M11" s="254" t="s">
        <v>153</v>
      </c>
      <c r="N11" s="320"/>
      <c r="O11" s="320"/>
      <c r="P11" s="320"/>
      <c r="Q11" s="309"/>
      <c r="R11" s="309"/>
      <c r="S11" s="309"/>
      <c r="T11" s="254" t="s">
        <v>153</v>
      </c>
      <c r="U11" s="254" t="s">
        <v>153</v>
      </c>
      <c r="V11" s="311"/>
      <c r="W11" s="311"/>
    </row>
    <row r="12" spans="1:38" s="178" customFormat="1" ht="15.75" x14ac:dyDescent="0.2">
      <c r="A12" s="320"/>
      <c r="B12" s="320"/>
      <c r="C12" s="320"/>
      <c r="D12" s="320"/>
      <c r="E12" s="320"/>
      <c r="F12" s="320"/>
      <c r="G12" s="320"/>
      <c r="H12" s="320"/>
      <c r="I12" s="320"/>
      <c r="J12" s="320"/>
      <c r="K12" s="320"/>
      <c r="L12" s="320"/>
      <c r="M12" s="254" t="s">
        <v>154</v>
      </c>
      <c r="N12" s="320"/>
      <c r="O12" s="320"/>
      <c r="P12" s="320"/>
      <c r="Q12" s="309"/>
      <c r="R12" s="309"/>
      <c r="S12" s="309"/>
      <c r="T12" s="254" t="s">
        <v>154</v>
      </c>
      <c r="U12" s="254" t="s">
        <v>154</v>
      </c>
      <c r="V12" s="311"/>
      <c r="W12" s="311"/>
    </row>
    <row r="13" spans="1:38" s="178" customFormat="1" ht="15.75" x14ac:dyDescent="0.2">
      <c r="A13" s="320"/>
      <c r="B13" s="320"/>
      <c r="C13" s="320"/>
      <c r="D13" s="320"/>
      <c r="E13" s="320"/>
      <c r="F13" s="320"/>
      <c r="G13" s="320"/>
      <c r="H13" s="320"/>
      <c r="I13" s="320"/>
      <c r="J13" s="320"/>
      <c r="K13" s="320"/>
      <c r="L13" s="320"/>
      <c r="M13" s="254" t="s">
        <v>155</v>
      </c>
      <c r="N13" s="320"/>
      <c r="O13" s="320"/>
      <c r="P13" s="320"/>
      <c r="Q13" s="309"/>
      <c r="R13" s="309"/>
      <c r="S13" s="309"/>
      <c r="T13" s="254" t="s">
        <v>155</v>
      </c>
      <c r="U13" s="254" t="s">
        <v>155</v>
      </c>
      <c r="V13" s="311"/>
      <c r="W13" s="311"/>
    </row>
    <row r="14" spans="1:38" s="178" customFormat="1" ht="15.75" x14ac:dyDescent="0.2">
      <c r="A14" s="320"/>
      <c r="B14" s="320"/>
      <c r="C14" s="320"/>
      <c r="D14" s="320"/>
      <c r="E14" s="320"/>
      <c r="F14" s="320"/>
      <c r="G14" s="320"/>
      <c r="H14" s="320"/>
      <c r="I14" s="320"/>
      <c r="J14" s="320"/>
      <c r="K14" s="320"/>
      <c r="L14" s="320"/>
      <c r="M14" s="254" t="s">
        <v>156</v>
      </c>
      <c r="N14" s="320"/>
      <c r="O14" s="320"/>
      <c r="P14" s="320"/>
      <c r="Q14" s="309"/>
      <c r="R14" s="309"/>
      <c r="S14" s="309"/>
      <c r="T14" s="255" t="s">
        <v>156</v>
      </c>
      <c r="U14" s="255" t="s">
        <v>156</v>
      </c>
      <c r="V14" s="311"/>
      <c r="W14" s="311"/>
      <c r="X14" s="179"/>
    </row>
    <row r="15" spans="1:38" s="178" customFormat="1" ht="15.75" x14ac:dyDescent="0.2">
      <c r="A15" s="321"/>
      <c r="B15" s="321"/>
      <c r="C15" s="321"/>
      <c r="D15" s="321"/>
      <c r="E15" s="321"/>
      <c r="F15" s="321"/>
      <c r="G15" s="321"/>
      <c r="H15" s="321"/>
      <c r="I15" s="321"/>
      <c r="J15" s="321"/>
      <c r="K15" s="321"/>
      <c r="L15" s="321"/>
      <c r="M15" s="255"/>
      <c r="N15" s="321"/>
      <c r="O15" s="321"/>
      <c r="P15" s="321"/>
      <c r="Q15" s="310"/>
      <c r="R15" s="310"/>
      <c r="S15" s="310"/>
      <c r="T15" s="257" t="s">
        <v>157</v>
      </c>
      <c r="U15" s="257" t="s">
        <v>158</v>
      </c>
      <c r="V15" s="311"/>
      <c r="W15" s="311"/>
      <c r="X15" s="179"/>
    </row>
    <row r="16" spans="1:38" s="184" customFormat="1" ht="409.6" customHeight="1" x14ac:dyDescent="0.2">
      <c r="A16" s="313" t="s">
        <v>54</v>
      </c>
      <c r="B16" s="316">
        <f>SUM(Q16:Q19)</f>
        <v>107000000</v>
      </c>
      <c r="C16" s="526" t="s">
        <v>49</v>
      </c>
      <c r="D16" s="171" t="s">
        <v>127</v>
      </c>
      <c r="E16" s="167" t="s">
        <v>50</v>
      </c>
      <c r="F16" s="269" t="s">
        <v>130</v>
      </c>
      <c r="G16" s="270" t="s">
        <v>128</v>
      </c>
      <c r="H16" s="271" t="s">
        <v>51</v>
      </c>
      <c r="I16" s="272" t="s">
        <v>129</v>
      </c>
      <c r="J16" s="527">
        <v>1</v>
      </c>
      <c r="K16" s="527">
        <v>1</v>
      </c>
      <c r="L16" s="273">
        <v>0.92</v>
      </c>
      <c r="M16" s="244">
        <f>L16/K16</f>
        <v>0.92</v>
      </c>
      <c r="N16" s="181" t="s">
        <v>159</v>
      </c>
      <c r="O16" s="169" t="s">
        <v>195</v>
      </c>
      <c r="P16" s="274" t="s">
        <v>161</v>
      </c>
      <c r="Q16" s="275">
        <v>26400000</v>
      </c>
      <c r="R16" s="276">
        <v>25052000</v>
      </c>
      <c r="S16" s="277">
        <v>25052000</v>
      </c>
      <c r="T16" s="182">
        <f>R16/Q16</f>
        <v>0.94893939393939397</v>
      </c>
      <c r="U16" s="182">
        <f>S16/Q16</f>
        <v>0.94893939393939397</v>
      </c>
      <c r="V16" s="312" t="s">
        <v>205</v>
      </c>
      <c r="W16" s="312"/>
      <c r="X16" s="183"/>
    </row>
    <row r="17" spans="1:24" s="184" customFormat="1" ht="322.5" customHeight="1" x14ac:dyDescent="0.2">
      <c r="A17" s="314"/>
      <c r="B17" s="317"/>
      <c r="C17" s="526" t="s">
        <v>62</v>
      </c>
      <c r="D17" s="171" t="s">
        <v>127</v>
      </c>
      <c r="E17" s="167" t="s">
        <v>63</v>
      </c>
      <c r="F17" s="269" t="s">
        <v>131</v>
      </c>
      <c r="G17" s="270" t="s">
        <v>128</v>
      </c>
      <c r="H17" s="271" t="s">
        <v>64</v>
      </c>
      <c r="I17" s="272" t="s">
        <v>129</v>
      </c>
      <c r="J17" s="527">
        <v>1</v>
      </c>
      <c r="K17" s="527">
        <v>1</v>
      </c>
      <c r="L17" s="273">
        <v>0.4</v>
      </c>
      <c r="M17" s="244">
        <f>L17/K17</f>
        <v>0.4</v>
      </c>
      <c r="N17" s="181" t="s">
        <v>159</v>
      </c>
      <c r="O17" s="169" t="s">
        <v>195</v>
      </c>
      <c r="P17" s="274" t="s">
        <v>162</v>
      </c>
      <c r="Q17" s="275">
        <v>8400000</v>
      </c>
      <c r="R17" s="276">
        <v>4590000</v>
      </c>
      <c r="S17" s="276">
        <v>4590000</v>
      </c>
      <c r="T17" s="182">
        <f t="shared" ref="T17:T19" si="0">R17/Q17</f>
        <v>0.54642857142857137</v>
      </c>
      <c r="U17" s="182">
        <f t="shared" ref="U17:U19" si="1">S17/Q17</f>
        <v>0.54642857142857137</v>
      </c>
      <c r="V17" s="312" t="s">
        <v>204</v>
      </c>
      <c r="W17" s="312"/>
      <c r="X17" s="183"/>
    </row>
    <row r="18" spans="1:24" ht="322.5" customHeight="1" x14ac:dyDescent="0.2">
      <c r="A18" s="314"/>
      <c r="B18" s="317"/>
      <c r="C18" s="526">
        <v>19.3</v>
      </c>
      <c r="D18" s="171" t="s">
        <v>127</v>
      </c>
      <c r="E18" s="167" t="s">
        <v>68</v>
      </c>
      <c r="F18" s="269" t="s">
        <v>132</v>
      </c>
      <c r="G18" s="270" t="s">
        <v>128</v>
      </c>
      <c r="H18" s="271" t="s">
        <v>69</v>
      </c>
      <c r="I18" s="278" t="s">
        <v>129</v>
      </c>
      <c r="J18" s="528">
        <v>1</v>
      </c>
      <c r="K18" s="528">
        <v>1</v>
      </c>
      <c r="L18" s="273">
        <v>0.92</v>
      </c>
      <c r="M18" s="244">
        <f t="shared" ref="M18:M19" si="2">L18/K18</f>
        <v>0.92</v>
      </c>
      <c r="N18" s="181" t="s">
        <v>159</v>
      </c>
      <c r="O18" s="169" t="s">
        <v>195</v>
      </c>
      <c r="P18" s="274" t="s">
        <v>163</v>
      </c>
      <c r="Q18" s="275">
        <v>25200000</v>
      </c>
      <c r="R18" s="276">
        <v>14346000</v>
      </c>
      <c r="S18" s="276">
        <v>14346000</v>
      </c>
      <c r="T18" s="182">
        <f t="shared" si="0"/>
        <v>0.56928571428571428</v>
      </c>
      <c r="U18" s="182">
        <f t="shared" si="1"/>
        <v>0.56928571428571428</v>
      </c>
      <c r="V18" s="312" t="s">
        <v>203</v>
      </c>
      <c r="W18" s="312"/>
      <c r="X18" s="183"/>
    </row>
    <row r="19" spans="1:24" ht="409.6" customHeight="1" x14ac:dyDescent="0.2">
      <c r="A19" s="315"/>
      <c r="B19" s="318"/>
      <c r="C19" s="526" t="s">
        <v>71</v>
      </c>
      <c r="D19" s="171" t="s">
        <v>127</v>
      </c>
      <c r="E19" s="167" t="s">
        <v>72</v>
      </c>
      <c r="F19" s="269" t="s">
        <v>133</v>
      </c>
      <c r="G19" s="270" t="s">
        <v>128</v>
      </c>
      <c r="H19" s="271" t="s">
        <v>73</v>
      </c>
      <c r="I19" s="278" t="s">
        <v>129</v>
      </c>
      <c r="J19" s="528">
        <v>1</v>
      </c>
      <c r="K19" s="528">
        <v>1</v>
      </c>
      <c r="L19" s="273">
        <v>0.45</v>
      </c>
      <c r="M19" s="244">
        <f t="shared" si="2"/>
        <v>0.45</v>
      </c>
      <c r="N19" s="181" t="s">
        <v>159</v>
      </c>
      <c r="O19" s="169" t="s">
        <v>195</v>
      </c>
      <c r="P19" s="274" t="s">
        <v>164</v>
      </c>
      <c r="Q19" s="275">
        <v>47000000</v>
      </c>
      <c r="R19" s="276">
        <v>8364000</v>
      </c>
      <c r="S19" s="276">
        <v>8364000</v>
      </c>
      <c r="T19" s="182">
        <f t="shared" si="0"/>
        <v>0.17795744680851064</v>
      </c>
      <c r="U19" s="182">
        <f t="shared" si="1"/>
        <v>0.17795744680851064</v>
      </c>
      <c r="V19" s="336" t="s">
        <v>206</v>
      </c>
      <c r="W19" s="337"/>
      <c r="X19" s="183"/>
    </row>
    <row r="20" spans="1:24" s="190" customFormat="1" ht="15.75" x14ac:dyDescent="0.25">
      <c r="A20" s="258"/>
      <c r="B20" s="279">
        <f>SUM(B16:B19)</f>
        <v>107000000</v>
      </c>
      <c r="C20" s="279"/>
      <c r="D20" s="186"/>
      <c r="E20" s="187"/>
      <c r="F20" s="187"/>
      <c r="G20" s="187"/>
      <c r="H20" s="188"/>
      <c r="I20" s="258"/>
      <c r="J20" s="258"/>
      <c r="K20" s="258"/>
      <c r="L20" s="280"/>
      <c r="M20" s="258"/>
      <c r="N20" s="258"/>
      <c r="O20" s="258"/>
      <c r="P20" s="258"/>
      <c r="Q20" s="281">
        <f>SUM(Q16:Q19)</f>
        <v>107000000</v>
      </c>
      <c r="R20" s="281">
        <f>SUM(R16:R19)</f>
        <v>52352000</v>
      </c>
      <c r="S20" s="281">
        <f>SUM(S16:S19)</f>
        <v>52352000</v>
      </c>
      <c r="T20" s="189">
        <f>R20/Q20</f>
        <v>0.4892710280373832</v>
      </c>
      <c r="U20" s="189">
        <f>S20/Q20</f>
        <v>0.4892710280373832</v>
      </c>
      <c r="V20" s="338"/>
      <c r="W20" s="338"/>
    </row>
    <row r="21" spans="1:24" s="190" customFormat="1" ht="15.75" x14ac:dyDescent="0.25">
      <c r="A21" s="191"/>
      <c r="B21" s="192"/>
      <c r="C21" s="192"/>
      <c r="D21" s="193"/>
      <c r="E21" s="194"/>
      <c r="F21" s="194"/>
      <c r="G21" s="194"/>
      <c r="H21" s="195"/>
      <c r="I21" s="191"/>
      <c r="J21" s="191"/>
      <c r="K21" s="191"/>
      <c r="L21" s="196"/>
      <c r="M21" s="191"/>
      <c r="N21" s="191"/>
      <c r="O21" s="191"/>
      <c r="P21" s="191"/>
      <c r="Q21" s="197"/>
      <c r="R21" s="197"/>
      <c r="S21" s="197"/>
      <c r="T21" s="197"/>
      <c r="U21" s="197"/>
      <c r="V21" s="194"/>
    </row>
    <row r="22" spans="1:24" x14ac:dyDescent="0.2">
      <c r="A22" s="170" t="s">
        <v>165</v>
      </c>
      <c r="B22" s="199"/>
      <c r="C22" s="199"/>
      <c r="D22" s="200"/>
      <c r="E22" s="201"/>
      <c r="F22" s="201"/>
      <c r="G22" s="201"/>
      <c r="H22" s="201"/>
      <c r="I22" s="200"/>
      <c r="J22" s="200"/>
      <c r="K22" s="198"/>
      <c r="L22" s="196"/>
      <c r="M22" s="198"/>
      <c r="N22" s="198"/>
      <c r="O22" s="198"/>
      <c r="P22" s="198"/>
      <c r="Q22" s="202"/>
      <c r="R22" s="202"/>
      <c r="S22" s="203"/>
      <c r="T22" s="185"/>
      <c r="U22" s="185"/>
      <c r="V22" s="185"/>
    </row>
    <row r="23" spans="1:24" ht="15.75" x14ac:dyDescent="0.2">
      <c r="E23" s="205" t="s">
        <v>166</v>
      </c>
      <c r="F23" s="205" t="s">
        <v>182</v>
      </c>
      <c r="G23" s="282" t="s">
        <v>167</v>
      </c>
      <c r="H23" s="283"/>
      <c r="I23" s="284"/>
      <c r="J23" s="206"/>
      <c r="K23" s="207"/>
      <c r="L23" s="208"/>
      <c r="M23" s="208"/>
      <c r="O23" s="209"/>
      <c r="P23" s="209"/>
      <c r="Q23" s="210"/>
      <c r="R23" s="185"/>
      <c r="S23" s="185"/>
      <c r="T23" s="185"/>
      <c r="U23" s="185"/>
      <c r="V23" s="185"/>
    </row>
    <row r="24" spans="1:24" x14ac:dyDescent="0.2">
      <c r="E24" s="168" t="s">
        <v>168</v>
      </c>
      <c r="F24" s="285">
        <v>2</v>
      </c>
      <c r="G24" s="211">
        <f>F24/F29</f>
        <v>0.5</v>
      </c>
      <c r="H24" s="212"/>
      <c r="I24" s="284"/>
      <c r="J24" s="206"/>
      <c r="K24" s="207"/>
      <c r="L24" s="208"/>
      <c r="M24" s="208"/>
      <c r="O24" s="209"/>
      <c r="P24" s="209"/>
      <c r="Q24" s="210"/>
      <c r="R24" s="185"/>
      <c r="S24" s="185"/>
      <c r="T24" s="185"/>
      <c r="U24" s="185"/>
      <c r="V24" s="185"/>
    </row>
    <row r="25" spans="1:24" ht="15.75" x14ac:dyDescent="0.2">
      <c r="E25" s="168" t="s">
        <v>169</v>
      </c>
      <c r="F25" s="286"/>
      <c r="G25" s="211"/>
      <c r="H25" s="212"/>
      <c r="I25" s="284"/>
      <c r="J25" s="206"/>
      <c r="K25" s="207"/>
      <c r="L25" s="208"/>
      <c r="M25" s="213"/>
      <c r="N25" s="256"/>
      <c r="O25" s="209"/>
      <c r="P25" s="209"/>
      <c r="Q25" s="215"/>
      <c r="R25" s="185"/>
      <c r="S25" s="185"/>
      <c r="T25" s="185"/>
      <c r="U25" s="185"/>
      <c r="V25" s="185"/>
    </row>
    <row r="26" spans="1:24" x14ac:dyDescent="0.2">
      <c r="E26" s="168" t="s">
        <v>170</v>
      </c>
      <c r="F26" s="287"/>
      <c r="G26" s="211"/>
      <c r="H26" s="212"/>
      <c r="I26" s="284"/>
      <c r="J26" s="206"/>
      <c r="K26" s="207"/>
      <c r="L26" s="208"/>
      <c r="M26" s="216"/>
      <c r="N26" s="217"/>
      <c r="O26" s="209"/>
      <c r="P26" s="209"/>
      <c r="Q26" s="288"/>
      <c r="R26" s="185"/>
      <c r="S26" s="185"/>
      <c r="T26" s="185"/>
      <c r="U26" s="185"/>
      <c r="V26" s="185"/>
    </row>
    <row r="27" spans="1:24" x14ac:dyDescent="0.2">
      <c r="E27" s="168" t="s">
        <v>171</v>
      </c>
      <c r="F27" s="289">
        <v>2</v>
      </c>
      <c r="G27" s="211">
        <f>F27/F29</f>
        <v>0.5</v>
      </c>
      <c r="H27" s="212"/>
      <c r="I27" s="284"/>
      <c r="J27" s="206"/>
      <c r="K27" s="207"/>
      <c r="L27" s="208"/>
      <c r="M27" s="216"/>
      <c r="N27" s="217"/>
      <c r="O27" s="209"/>
      <c r="P27" s="290" t="s">
        <v>196</v>
      </c>
      <c r="Q27" s="291" t="s">
        <v>197</v>
      </c>
      <c r="R27" s="292" t="s">
        <v>198</v>
      </c>
      <c r="S27" s="185"/>
      <c r="T27" s="185"/>
      <c r="U27" s="185"/>
      <c r="V27" s="185"/>
    </row>
    <row r="28" spans="1:24" x14ac:dyDescent="0.2">
      <c r="E28" s="168" t="s">
        <v>172</v>
      </c>
      <c r="F28" s="293"/>
      <c r="G28" s="211"/>
      <c r="H28" s="212"/>
      <c r="I28" s="284"/>
      <c r="J28" s="206"/>
      <c r="K28" s="207"/>
      <c r="L28" s="208"/>
      <c r="M28" s="216"/>
      <c r="N28" s="217"/>
      <c r="O28" s="209"/>
      <c r="P28" s="290" t="s">
        <v>199</v>
      </c>
      <c r="Q28" s="294">
        <f>Q20</f>
        <v>107000000</v>
      </c>
      <c r="R28" s="543">
        <f>Q28/Q28</f>
        <v>1</v>
      </c>
      <c r="S28" s="185"/>
      <c r="T28" s="185"/>
      <c r="U28" s="185"/>
      <c r="V28" s="185"/>
    </row>
    <row r="29" spans="1:24" ht="15.75" x14ac:dyDescent="0.25">
      <c r="E29" s="220" t="s">
        <v>173</v>
      </c>
      <c r="F29" s="240">
        <f>SUM(F24:F28)</f>
        <v>4</v>
      </c>
      <c r="G29" s="211">
        <f>G24+G25+G26+G27+G28</f>
        <v>1</v>
      </c>
      <c r="H29" s="212"/>
      <c r="I29" s="284"/>
      <c r="J29" s="206"/>
      <c r="K29" s="207"/>
      <c r="L29" s="208"/>
      <c r="M29" s="216"/>
      <c r="N29" s="217"/>
      <c r="O29" s="237"/>
      <c r="P29" s="290" t="s">
        <v>144</v>
      </c>
      <c r="Q29" s="295">
        <f>R20</f>
        <v>52352000</v>
      </c>
      <c r="R29" s="543">
        <f>Q29/Q28</f>
        <v>0.4892710280373832</v>
      </c>
      <c r="S29" s="185"/>
      <c r="T29" s="185"/>
      <c r="U29" s="185"/>
      <c r="V29" s="185"/>
    </row>
    <row r="30" spans="1:24" s="222" customFormat="1" ht="15.75" x14ac:dyDescent="0.2">
      <c r="A30" s="204"/>
      <c r="B30" s="204"/>
      <c r="C30" s="204"/>
      <c r="D30" s="185"/>
      <c r="E30" s="221"/>
      <c r="F30" s="221"/>
      <c r="G30" s="221"/>
      <c r="H30" s="221"/>
      <c r="L30" s="206"/>
      <c r="M30" s="207"/>
      <c r="N30" s="208"/>
      <c r="O30" s="213"/>
      <c r="P30" s="290" t="s">
        <v>194</v>
      </c>
      <c r="Q30" s="296">
        <f>S20</f>
        <v>52352000</v>
      </c>
      <c r="R30" s="543">
        <f>Q30/Q28</f>
        <v>0.4892710280373832</v>
      </c>
      <c r="S30" s="215"/>
    </row>
    <row r="31" spans="1:24" s="222" customFormat="1" x14ac:dyDescent="0.2">
      <c r="A31" s="204"/>
      <c r="B31" s="204"/>
      <c r="C31" s="204"/>
      <c r="D31" s="185"/>
      <c r="E31" s="221"/>
      <c r="F31" s="221"/>
      <c r="G31" s="221"/>
      <c r="H31" s="221"/>
      <c r="L31" s="206"/>
      <c r="M31" s="207"/>
      <c r="N31" s="208"/>
      <c r="O31" s="216"/>
      <c r="P31" s="290" t="s">
        <v>200</v>
      </c>
      <c r="Q31" s="297">
        <f>Q28-Q29</f>
        <v>54648000</v>
      </c>
      <c r="R31" s="543">
        <f>Q31/Q28</f>
        <v>0.5107289719626168</v>
      </c>
      <c r="S31" s="219"/>
      <c r="T31" s="209"/>
      <c r="U31" s="209"/>
      <c r="V31" s="215"/>
    </row>
    <row r="32" spans="1:24" x14ac:dyDescent="0.2">
      <c r="P32" s="298"/>
      <c r="Q32" s="290"/>
      <c r="R32" s="290"/>
      <c r="V32" s="215"/>
    </row>
    <row r="33" spans="1:24" x14ac:dyDescent="0.2">
      <c r="V33" s="215"/>
    </row>
    <row r="34" spans="1:24" ht="15.75" x14ac:dyDescent="0.25">
      <c r="R34" s="299"/>
      <c r="V34" s="215"/>
    </row>
    <row r="35" spans="1:24" ht="15.75" x14ac:dyDescent="0.25">
      <c r="R35" s="299"/>
      <c r="V35" s="215"/>
    </row>
    <row r="44" spans="1:24" ht="15.75" x14ac:dyDescent="0.25">
      <c r="D44" s="224"/>
    </row>
    <row r="45" spans="1:24" x14ac:dyDescent="0.2">
      <c r="D45" s="226"/>
    </row>
    <row r="46" spans="1:24" s="223" customFormat="1" ht="15.75" x14ac:dyDescent="0.25">
      <c r="A46" s="224"/>
      <c r="B46" s="224"/>
      <c r="C46" s="224"/>
      <c r="D46" s="185"/>
      <c r="E46" s="221"/>
      <c r="F46" s="221"/>
      <c r="G46" s="221"/>
      <c r="H46" s="221"/>
      <c r="I46" s="178"/>
      <c r="J46" s="178"/>
      <c r="K46" s="284"/>
      <c r="L46" s="206"/>
      <c r="M46" s="207"/>
      <c r="N46" s="208"/>
      <c r="O46" s="208"/>
      <c r="P46" s="208"/>
      <c r="T46" s="209"/>
      <c r="U46" s="209"/>
      <c r="V46" s="225"/>
      <c r="W46" s="185"/>
      <c r="X46" s="185"/>
    </row>
    <row r="47" spans="1:24" s="223" customFormat="1" x14ac:dyDescent="0.2">
      <c r="A47" s="226" t="s">
        <v>174</v>
      </c>
      <c r="B47" s="226"/>
      <c r="C47" s="226"/>
      <c r="D47" s="185"/>
      <c r="E47" s="221"/>
      <c r="F47" s="221"/>
      <c r="G47" s="221"/>
      <c r="H47" s="221"/>
      <c r="I47" s="178"/>
      <c r="J47" s="178"/>
      <c r="K47" s="284"/>
      <c r="L47" s="206"/>
      <c r="M47" s="207"/>
      <c r="N47" s="208"/>
      <c r="O47" s="208"/>
      <c r="P47" s="208"/>
      <c r="T47" s="209"/>
      <c r="U47" s="209"/>
      <c r="V47" s="225"/>
      <c r="W47" s="185"/>
      <c r="X47" s="185"/>
    </row>
    <row r="49" spans="1:24" s="223" customFormat="1" ht="15.75" x14ac:dyDescent="0.2">
      <c r="A49" s="204"/>
      <c r="B49" s="204"/>
      <c r="C49" s="204"/>
      <c r="D49" s="185"/>
      <c r="E49" s="221"/>
      <c r="F49" s="221"/>
      <c r="G49" s="221"/>
      <c r="H49" s="221"/>
      <c r="I49" s="178"/>
      <c r="J49" s="178"/>
      <c r="K49" s="284"/>
      <c r="L49" s="206"/>
      <c r="M49" s="207"/>
      <c r="N49" s="208"/>
      <c r="O49" s="213"/>
      <c r="P49" s="256"/>
      <c r="Q49" s="214"/>
      <c r="R49" s="214"/>
      <c r="T49" s="209"/>
      <c r="U49" s="209"/>
      <c r="V49" s="225"/>
      <c r="W49" s="185"/>
      <c r="X49" s="185"/>
    </row>
    <row r="50" spans="1:24" s="223" customFormat="1" x14ac:dyDescent="0.2">
      <c r="A50" s="204"/>
      <c r="B50" s="204"/>
      <c r="C50" s="204"/>
      <c r="D50" s="185"/>
      <c r="E50" s="221"/>
      <c r="F50" s="221"/>
      <c r="G50" s="221"/>
      <c r="H50" s="221"/>
      <c r="I50" s="178"/>
      <c r="J50" s="178"/>
      <c r="K50" s="284"/>
      <c r="L50" s="206"/>
      <c r="M50" s="207"/>
      <c r="N50" s="208"/>
      <c r="O50" s="216"/>
      <c r="P50" s="227"/>
      <c r="Q50" s="218"/>
      <c r="R50" s="218"/>
      <c r="T50" s="209"/>
      <c r="U50" s="209"/>
      <c r="V50" s="225"/>
      <c r="W50" s="185"/>
      <c r="X50" s="185"/>
    </row>
    <row r="51" spans="1:24" s="223" customFormat="1" x14ac:dyDescent="0.2">
      <c r="A51" s="204"/>
      <c r="B51" s="204"/>
      <c r="C51" s="204"/>
      <c r="D51" s="185"/>
      <c r="E51" s="221"/>
      <c r="F51" s="221"/>
      <c r="G51" s="221"/>
      <c r="H51" s="221"/>
      <c r="I51" s="178"/>
      <c r="J51" s="178"/>
      <c r="K51" s="284"/>
      <c r="L51" s="206"/>
      <c r="M51" s="207"/>
      <c r="N51" s="208"/>
      <c r="O51" s="216"/>
      <c r="P51" s="217"/>
      <c r="Q51" s="219"/>
      <c r="R51" s="219"/>
      <c r="T51" s="209"/>
      <c r="U51" s="209"/>
      <c r="V51" s="225"/>
      <c r="W51" s="185"/>
      <c r="X51" s="185"/>
    </row>
    <row r="52" spans="1:24" s="223" customFormat="1" x14ac:dyDescent="0.2">
      <c r="A52" s="204"/>
      <c r="B52" s="204"/>
      <c r="C52" s="204"/>
      <c r="D52" s="185"/>
      <c r="E52" s="221"/>
      <c r="F52" s="221"/>
      <c r="G52" s="221"/>
      <c r="H52" s="221"/>
      <c r="I52" s="178"/>
      <c r="J52" s="178"/>
      <c r="K52" s="284"/>
      <c r="L52" s="206"/>
      <c r="M52" s="207"/>
      <c r="N52" s="208"/>
      <c r="O52" s="228"/>
      <c r="P52" s="228"/>
      <c r="Q52" s="218"/>
      <c r="R52" s="218"/>
      <c r="T52" s="209"/>
      <c r="U52" s="209"/>
      <c r="V52" s="225"/>
      <c r="W52" s="185"/>
      <c r="X52" s="185"/>
    </row>
    <row r="53" spans="1:24" s="223" customFormat="1" ht="15.75" x14ac:dyDescent="0.25">
      <c r="A53" s="204"/>
      <c r="B53" s="204"/>
      <c r="C53" s="204"/>
      <c r="D53" s="185"/>
      <c r="E53" s="221"/>
      <c r="F53" s="221"/>
      <c r="G53" s="221"/>
      <c r="H53" s="221"/>
      <c r="I53" s="178"/>
      <c r="J53" s="178"/>
      <c r="K53" s="284"/>
      <c r="L53" s="206"/>
      <c r="M53" s="207"/>
      <c r="N53" s="208"/>
      <c r="O53" s="339"/>
      <c r="P53" s="339"/>
      <c r="Q53" s="339"/>
      <c r="R53" s="339"/>
      <c r="T53" s="209"/>
      <c r="U53" s="209"/>
      <c r="V53" s="225"/>
      <c r="W53" s="185"/>
      <c r="X53" s="185"/>
    </row>
    <row r="54" spans="1:24" s="223" customFormat="1" ht="15.75" x14ac:dyDescent="0.2">
      <c r="A54" s="204"/>
      <c r="B54" s="204"/>
      <c r="C54" s="204"/>
      <c r="D54" s="185"/>
      <c r="E54" s="221"/>
      <c r="F54" s="221"/>
      <c r="G54" s="221"/>
      <c r="H54" s="221"/>
      <c r="I54" s="178"/>
      <c r="J54" s="178"/>
      <c r="K54" s="284"/>
      <c r="L54" s="206"/>
      <c r="M54" s="207"/>
      <c r="N54" s="208"/>
      <c r="O54" s="335"/>
      <c r="P54" s="335"/>
      <c r="Q54" s="335"/>
      <c r="R54" s="335"/>
      <c r="T54" s="209"/>
      <c r="U54" s="209"/>
      <c r="V54" s="225"/>
      <c r="W54" s="185"/>
      <c r="X54" s="185"/>
    </row>
    <row r="55" spans="1:24" s="223" customFormat="1" ht="15.75" x14ac:dyDescent="0.2">
      <c r="A55" s="204"/>
      <c r="B55" s="204"/>
      <c r="C55" s="204"/>
      <c r="D55" s="185"/>
      <c r="E55" s="221"/>
      <c r="F55" s="221"/>
      <c r="G55" s="221"/>
      <c r="H55" s="221"/>
      <c r="I55" s="178"/>
      <c r="J55" s="178"/>
      <c r="K55" s="284"/>
      <c r="L55" s="206"/>
      <c r="M55" s="207"/>
      <c r="N55" s="208"/>
      <c r="O55" s="229"/>
      <c r="P55" s="230"/>
      <c r="Q55" s="230"/>
      <c r="R55" s="231"/>
      <c r="T55" s="209"/>
      <c r="U55" s="209"/>
      <c r="V55" s="225"/>
      <c r="W55" s="185"/>
      <c r="X55" s="185"/>
    </row>
    <row r="56" spans="1:24" s="223" customFormat="1" x14ac:dyDescent="0.2">
      <c r="A56" s="204"/>
      <c r="B56" s="204"/>
      <c r="C56" s="204"/>
      <c r="D56" s="185"/>
      <c r="E56" s="221"/>
      <c r="F56" s="221"/>
      <c r="G56" s="221"/>
      <c r="H56" s="221"/>
      <c r="I56" s="178"/>
      <c r="J56" s="178"/>
      <c r="K56" s="284"/>
      <c r="L56" s="206"/>
      <c r="M56" s="207"/>
      <c r="N56" s="208"/>
      <c r="O56" s="216"/>
      <c r="P56" s="232"/>
      <c r="Q56" s="232"/>
      <c r="R56" s="233"/>
      <c r="T56" s="209"/>
      <c r="U56" s="209"/>
      <c r="V56" s="225"/>
      <c r="W56" s="185"/>
      <c r="X56" s="185"/>
    </row>
  </sheetData>
  <mergeCells count="36">
    <mergeCell ref="O54:R54"/>
    <mergeCell ref="V17:W17"/>
    <mergeCell ref="V18:W18"/>
    <mergeCell ref="V19:W19"/>
    <mergeCell ref="V20:W20"/>
    <mergeCell ref="O53:R53"/>
    <mergeCell ref="F9:H9"/>
    <mergeCell ref="I9:I15"/>
    <mergeCell ref="N9:N15"/>
    <mergeCell ref="J9:J15"/>
    <mergeCell ref="K9:K15"/>
    <mergeCell ref="L9:L15"/>
    <mergeCell ref="F10:F15"/>
    <mergeCell ref="G10:G15"/>
    <mergeCell ref="H10:H15"/>
    <mergeCell ref="B1:V2"/>
    <mergeCell ref="B3:V4"/>
    <mergeCell ref="A5:W5"/>
    <mergeCell ref="A6:W6"/>
    <mergeCell ref="A7:W7"/>
    <mergeCell ref="S9:S15"/>
    <mergeCell ref="V9:W15"/>
    <mergeCell ref="V16:W16"/>
    <mergeCell ref="A16:A19"/>
    <mergeCell ref="B16:B19"/>
    <mergeCell ref="P9:P15"/>
    <mergeCell ref="Q9:Q15"/>
    <mergeCell ref="R9:R15"/>
    <mergeCell ref="O9:O15"/>
    <mergeCell ref="A10:A15"/>
    <mergeCell ref="B10:B15"/>
    <mergeCell ref="C10:C15"/>
    <mergeCell ref="D10:D15"/>
    <mergeCell ref="E10:E15"/>
    <mergeCell ref="A9:B9"/>
    <mergeCell ref="C9:E9"/>
  </mergeCells>
  <conditionalFormatting sqref="T16:U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M16:M19">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22"/>
  <sheetViews>
    <sheetView showGridLines="0" topLeftCell="J4" zoomScale="70" zoomScaleNormal="70" workbookViewId="0">
      <selection activeCell="L21" sqref="L21"/>
    </sheetView>
  </sheetViews>
  <sheetFormatPr baseColWidth="10" defaultRowHeight="15" x14ac:dyDescent="0.25"/>
  <cols>
    <col min="8" max="8" width="60.140625" customWidth="1"/>
    <col min="9" max="9" width="63.85546875" customWidth="1"/>
    <col min="10" max="10" width="20.85546875" customWidth="1"/>
    <col min="11" max="11" width="25.42578125" customWidth="1"/>
    <col min="12" max="12" width="28" customWidth="1"/>
    <col min="13" max="13" width="26" customWidth="1"/>
    <col min="14" max="14" width="19.140625" customWidth="1"/>
    <col min="15" max="15" width="30.28515625" customWidth="1"/>
    <col min="16" max="16" width="35.5703125" customWidth="1"/>
    <col min="17" max="17" width="30.7109375" customWidth="1"/>
    <col min="18" max="18" width="33.85546875" customWidth="1"/>
    <col min="19" max="19" width="29" customWidth="1"/>
    <col min="21" max="21" width="13.7109375" customWidth="1"/>
    <col min="38" max="38" width="19.140625" customWidth="1"/>
    <col min="39" max="39" width="25.7109375" customWidth="1"/>
    <col min="40" max="40" width="23.140625" customWidth="1"/>
  </cols>
  <sheetData>
    <row r="1" spans="1:40" x14ac:dyDescent="0.25">
      <c r="A1" s="388" t="s">
        <v>207</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90"/>
      <c r="AM1" s="3" t="s">
        <v>0</v>
      </c>
      <c r="AN1" s="70" t="s">
        <v>1</v>
      </c>
    </row>
    <row r="2" spans="1:40" x14ac:dyDescent="0.25">
      <c r="A2" s="389"/>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90"/>
      <c r="AM2" s="4" t="s">
        <v>2</v>
      </c>
      <c r="AN2" s="70" t="s">
        <v>3</v>
      </c>
    </row>
    <row r="3" spans="1:40" x14ac:dyDescent="0.25">
      <c r="A3" s="389"/>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90"/>
      <c r="AM3" s="3" t="s">
        <v>4</v>
      </c>
      <c r="AN3" s="71" t="s">
        <v>5</v>
      </c>
    </row>
    <row r="4" spans="1:40" x14ac:dyDescent="0.25">
      <c r="A4" s="391"/>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2"/>
      <c r="AM4" s="3" t="s">
        <v>6</v>
      </c>
      <c r="AN4" s="72" t="s">
        <v>7</v>
      </c>
    </row>
    <row r="5" spans="1:40" ht="15.75" x14ac:dyDescent="0.25">
      <c r="A5" s="393" t="s">
        <v>8</v>
      </c>
      <c r="B5" s="393"/>
      <c r="C5" s="393"/>
      <c r="D5" s="393"/>
      <c r="E5" s="393"/>
      <c r="F5" s="393"/>
      <c r="G5" s="393"/>
      <c r="H5" s="393"/>
      <c r="I5" s="393"/>
      <c r="J5" s="393"/>
      <c r="K5" s="396" t="s">
        <v>9</v>
      </c>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row>
    <row r="6" spans="1:40" ht="31.5" customHeight="1" x14ac:dyDescent="0.25">
      <c r="A6" s="394"/>
      <c r="B6" s="394"/>
      <c r="C6" s="394"/>
      <c r="D6" s="394"/>
      <c r="E6" s="395"/>
      <c r="F6" s="395"/>
      <c r="G6" s="395"/>
      <c r="H6" s="394"/>
      <c r="I6" s="394"/>
      <c r="J6" s="394"/>
      <c r="K6" s="22"/>
      <c r="L6" s="61"/>
      <c r="M6" s="61"/>
      <c r="N6" s="62"/>
      <c r="O6" s="23"/>
      <c r="P6" s="23"/>
      <c r="Q6" s="23"/>
      <c r="R6" s="61"/>
      <c r="S6" s="23"/>
      <c r="T6" s="23"/>
      <c r="U6" s="63"/>
      <c r="V6" s="397" t="s">
        <v>10</v>
      </c>
      <c r="W6" s="394"/>
      <c r="X6" s="394"/>
      <c r="Y6" s="394"/>
      <c r="Z6" s="394"/>
      <c r="AA6" s="394"/>
      <c r="AB6" s="394"/>
      <c r="AC6" s="394"/>
      <c r="AD6" s="394"/>
      <c r="AE6" s="394"/>
      <c r="AF6" s="394"/>
      <c r="AG6" s="394"/>
      <c r="AH6" s="394"/>
      <c r="AI6" s="394"/>
      <c r="AJ6" s="398"/>
      <c r="AK6" s="103"/>
      <c r="AL6" s="23"/>
      <c r="AM6" s="23"/>
      <c r="AN6" s="73"/>
    </row>
    <row r="7" spans="1:40" ht="15.75" x14ac:dyDescent="0.25">
      <c r="A7" s="399" t="s">
        <v>11</v>
      </c>
      <c r="B7" s="401" t="s">
        <v>12</v>
      </c>
      <c r="C7" s="402"/>
      <c r="D7" s="405" t="s">
        <v>11</v>
      </c>
      <c r="E7" s="407" t="s">
        <v>13</v>
      </c>
      <c r="F7" s="407"/>
      <c r="G7" s="407" t="s">
        <v>11</v>
      </c>
      <c r="H7" s="405" t="s">
        <v>14</v>
      </c>
      <c r="I7" s="408" t="s">
        <v>15</v>
      </c>
      <c r="J7" s="408" t="s">
        <v>16</v>
      </c>
      <c r="K7" s="408" t="s">
        <v>17</v>
      </c>
      <c r="L7" s="408" t="s">
        <v>18</v>
      </c>
      <c r="M7" s="408" t="s">
        <v>9</v>
      </c>
      <c r="N7" s="361" t="s">
        <v>19</v>
      </c>
      <c r="O7" s="419" t="s">
        <v>20</v>
      </c>
      <c r="P7" s="401" t="s">
        <v>21</v>
      </c>
      <c r="Q7" s="401" t="s">
        <v>22</v>
      </c>
      <c r="R7" s="401" t="s">
        <v>23</v>
      </c>
      <c r="S7" s="410" t="s">
        <v>20</v>
      </c>
      <c r="T7" s="300"/>
      <c r="U7" s="408" t="s">
        <v>24</v>
      </c>
      <c r="V7" s="372" t="s">
        <v>25</v>
      </c>
      <c r="W7" s="372"/>
      <c r="X7" s="373" t="s">
        <v>26</v>
      </c>
      <c r="Y7" s="373"/>
      <c r="Z7" s="373"/>
      <c r="AA7" s="373"/>
      <c r="AB7" s="414" t="s">
        <v>27</v>
      </c>
      <c r="AC7" s="415"/>
      <c r="AD7" s="415"/>
      <c r="AE7" s="415"/>
      <c r="AF7" s="415"/>
      <c r="AG7" s="416"/>
      <c r="AH7" s="373" t="s">
        <v>28</v>
      </c>
      <c r="AI7" s="373"/>
      <c r="AJ7" s="373"/>
      <c r="AK7" s="417" t="s">
        <v>29</v>
      </c>
      <c r="AL7" s="359" t="s">
        <v>30</v>
      </c>
      <c r="AM7" s="359" t="s">
        <v>31</v>
      </c>
      <c r="AN7" s="412" t="s">
        <v>32</v>
      </c>
    </row>
    <row r="8" spans="1:40" ht="122.25" x14ac:dyDescent="0.25">
      <c r="A8" s="400"/>
      <c r="B8" s="403"/>
      <c r="C8" s="404"/>
      <c r="D8" s="406"/>
      <c r="E8" s="407"/>
      <c r="F8" s="407"/>
      <c r="G8" s="407"/>
      <c r="H8" s="406"/>
      <c r="I8" s="409"/>
      <c r="J8" s="409"/>
      <c r="K8" s="409"/>
      <c r="L8" s="409"/>
      <c r="M8" s="409"/>
      <c r="N8" s="362"/>
      <c r="O8" s="420"/>
      <c r="P8" s="403"/>
      <c r="Q8" s="403"/>
      <c r="R8" s="403"/>
      <c r="S8" s="411"/>
      <c r="T8" s="301" t="s">
        <v>11</v>
      </c>
      <c r="U8" s="409"/>
      <c r="V8" s="302" t="s">
        <v>33</v>
      </c>
      <c r="W8" s="303" t="s">
        <v>34</v>
      </c>
      <c r="X8" s="304" t="s">
        <v>35</v>
      </c>
      <c r="Y8" s="304" t="s">
        <v>36</v>
      </c>
      <c r="Z8" s="304" t="s">
        <v>211</v>
      </c>
      <c r="AA8" s="304" t="s">
        <v>37</v>
      </c>
      <c r="AB8" s="304" t="s">
        <v>38</v>
      </c>
      <c r="AC8" s="304" t="s">
        <v>39</v>
      </c>
      <c r="AD8" s="304" t="s">
        <v>40</v>
      </c>
      <c r="AE8" s="304" t="s">
        <v>41</v>
      </c>
      <c r="AF8" s="304" t="s">
        <v>42</v>
      </c>
      <c r="AG8" s="304" t="s">
        <v>43</v>
      </c>
      <c r="AH8" s="304" t="s">
        <v>44</v>
      </c>
      <c r="AI8" s="304" t="s">
        <v>45</v>
      </c>
      <c r="AJ8" s="304" t="s">
        <v>46</v>
      </c>
      <c r="AK8" s="418"/>
      <c r="AL8" s="360"/>
      <c r="AM8" s="360"/>
      <c r="AN8" s="413"/>
    </row>
    <row r="9" spans="1:40" ht="15.75" x14ac:dyDescent="0.25">
      <c r="A9" s="60">
        <v>3</v>
      </c>
      <c r="B9" s="48" t="s">
        <v>47</v>
      </c>
      <c r="C9" s="18"/>
      <c r="D9" s="34"/>
      <c r="E9" s="97"/>
      <c r="F9" s="97"/>
      <c r="G9" s="97"/>
      <c r="H9" s="49"/>
      <c r="I9" s="40"/>
      <c r="J9" s="39"/>
      <c r="K9" s="39"/>
      <c r="L9" s="40"/>
      <c r="M9" s="40"/>
      <c r="N9" s="41"/>
      <c r="O9" s="39"/>
      <c r="P9" s="39"/>
      <c r="Q9" s="39"/>
      <c r="R9" s="40"/>
      <c r="S9" s="39"/>
      <c r="T9" s="39"/>
      <c r="U9" s="40"/>
      <c r="V9" s="39"/>
      <c r="W9" s="39"/>
      <c r="X9" s="39"/>
      <c r="Y9" s="39"/>
      <c r="Z9" s="39"/>
      <c r="AA9" s="39"/>
      <c r="AB9" s="39"/>
      <c r="AC9" s="39"/>
      <c r="AD9" s="39"/>
      <c r="AE9" s="39"/>
      <c r="AF9" s="39"/>
      <c r="AG9" s="39"/>
      <c r="AH9" s="39"/>
      <c r="AI9" s="39"/>
      <c r="AJ9" s="39"/>
      <c r="AK9" s="39"/>
      <c r="AL9" s="39"/>
      <c r="AM9" s="39"/>
      <c r="AN9" s="83"/>
    </row>
    <row r="10" spans="1:40" ht="15.75" x14ac:dyDescent="0.25">
      <c r="A10" s="340"/>
      <c r="B10" s="374"/>
      <c r="C10" s="375"/>
      <c r="D10" s="50">
        <v>2409</v>
      </c>
      <c r="E10" s="7" t="s">
        <v>48</v>
      </c>
      <c r="F10" s="32"/>
      <c r="G10" s="65"/>
      <c r="H10" s="58"/>
      <c r="I10" s="17"/>
      <c r="J10" s="52"/>
      <c r="K10" s="6"/>
      <c r="L10" s="42"/>
      <c r="M10" s="43"/>
      <c r="N10" s="44"/>
      <c r="O10" s="66"/>
      <c r="P10" s="45"/>
      <c r="Q10" s="45"/>
      <c r="R10" s="6"/>
      <c r="S10" s="67"/>
      <c r="T10" s="45"/>
      <c r="U10" s="64"/>
      <c r="V10" s="45"/>
      <c r="W10" s="45"/>
      <c r="X10" s="45"/>
      <c r="Y10" s="45"/>
      <c r="Z10" s="45"/>
      <c r="AA10" s="45"/>
      <c r="AB10" s="45"/>
      <c r="AC10" s="45"/>
      <c r="AD10" s="45"/>
      <c r="AE10" s="45"/>
      <c r="AF10" s="45"/>
      <c r="AG10" s="45"/>
      <c r="AH10" s="45"/>
      <c r="AI10" s="45"/>
      <c r="AJ10" s="45"/>
      <c r="AK10" s="45"/>
      <c r="AL10" s="45"/>
      <c r="AM10" s="45"/>
      <c r="AN10" s="84"/>
    </row>
    <row r="11" spans="1:40" ht="66" customHeight="1" x14ac:dyDescent="0.25">
      <c r="A11" s="341"/>
      <c r="B11" s="376"/>
      <c r="C11" s="376"/>
      <c r="D11" s="21"/>
      <c r="E11" s="377"/>
      <c r="F11" s="377"/>
      <c r="G11" s="348" t="s">
        <v>49</v>
      </c>
      <c r="H11" s="344" t="s">
        <v>50</v>
      </c>
      <c r="I11" s="346" t="s">
        <v>51</v>
      </c>
      <c r="J11" s="350">
        <v>1</v>
      </c>
      <c r="K11" s="379" t="s">
        <v>52</v>
      </c>
      <c r="L11" s="382" t="s">
        <v>53</v>
      </c>
      <c r="M11" s="385" t="s">
        <v>54</v>
      </c>
      <c r="N11" s="342">
        <v>0.24672897196261701</v>
      </c>
      <c r="O11" s="369">
        <v>107000000</v>
      </c>
      <c r="P11" s="366" t="s">
        <v>55</v>
      </c>
      <c r="Q11" s="366" t="s">
        <v>56</v>
      </c>
      <c r="R11" s="238" t="s">
        <v>57</v>
      </c>
      <c r="S11" s="239">
        <v>23052000</v>
      </c>
      <c r="T11" s="363" t="s">
        <v>58</v>
      </c>
      <c r="U11" s="366" t="s">
        <v>59</v>
      </c>
      <c r="V11" s="354">
        <v>57163</v>
      </c>
      <c r="W11" s="354">
        <v>57815</v>
      </c>
      <c r="X11" s="354">
        <v>27805</v>
      </c>
      <c r="Y11" s="354">
        <v>8790</v>
      </c>
      <c r="Z11" s="354">
        <v>60583</v>
      </c>
      <c r="AA11" s="354">
        <v>17800</v>
      </c>
      <c r="AB11" s="354">
        <v>283</v>
      </c>
      <c r="AC11" s="354">
        <v>1495</v>
      </c>
      <c r="AD11" s="354">
        <v>8</v>
      </c>
      <c r="AE11" s="354">
        <v>0</v>
      </c>
      <c r="AF11" s="354">
        <v>0</v>
      </c>
      <c r="AG11" s="354">
        <v>0</v>
      </c>
      <c r="AH11" s="354">
        <v>44350</v>
      </c>
      <c r="AI11" s="354">
        <v>6251</v>
      </c>
      <c r="AJ11" s="354">
        <v>75687</v>
      </c>
      <c r="AK11" s="354">
        <v>114978</v>
      </c>
      <c r="AL11" s="355">
        <v>43832</v>
      </c>
      <c r="AM11" s="355">
        <v>44195</v>
      </c>
      <c r="AN11" s="529" t="s">
        <v>60</v>
      </c>
    </row>
    <row r="12" spans="1:40" ht="66" customHeight="1" x14ac:dyDescent="0.25">
      <c r="A12" s="105"/>
      <c r="B12" s="106"/>
      <c r="C12" s="106"/>
      <c r="D12" s="15"/>
      <c r="E12" s="378"/>
      <c r="F12" s="378"/>
      <c r="G12" s="349"/>
      <c r="H12" s="345"/>
      <c r="I12" s="347"/>
      <c r="J12" s="350"/>
      <c r="K12" s="380"/>
      <c r="L12" s="383"/>
      <c r="M12" s="386"/>
      <c r="N12" s="343"/>
      <c r="O12" s="370"/>
      <c r="P12" s="367"/>
      <c r="Q12" s="367"/>
      <c r="R12" s="101" t="s">
        <v>61</v>
      </c>
      <c r="S12" s="75">
        <v>3348000</v>
      </c>
      <c r="T12" s="364"/>
      <c r="U12" s="367"/>
      <c r="V12" s="354"/>
      <c r="W12" s="354"/>
      <c r="X12" s="354"/>
      <c r="Y12" s="354"/>
      <c r="Z12" s="354"/>
      <c r="AA12" s="354"/>
      <c r="AB12" s="354"/>
      <c r="AC12" s="354"/>
      <c r="AD12" s="354"/>
      <c r="AE12" s="354"/>
      <c r="AF12" s="354"/>
      <c r="AG12" s="354"/>
      <c r="AH12" s="354"/>
      <c r="AI12" s="354"/>
      <c r="AJ12" s="354"/>
      <c r="AK12" s="354"/>
      <c r="AL12" s="356"/>
      <c r="AM12" s="356"/>
      <c r="AN12" s="530"/>
    </row>
    <row r="13" spans="1:40" ht="66" customHeight="1" x14ac:dyDescent="0.25">
      <c r="A13" s="19"/>
      <c r="B13" s="8"/>
      <c r="C13" s="8"/>
      <c r="D13" s="15"/>
      <c r="E13" s="378"/>
      <c r="F13" s="378"/>
      <c r="G13" s="107" t="s">
        <v>62</v>
      </c>
      <c r="H13" s="74" t="s">
        <v>63</v>
      </c>
      <c r="I13" s="98" t="s">
        <v>64</v>
      </c>
      <c r="J13" s="241">
        <v>1</v>
      </c>
      <c r="K13" s="380"/>
      <c r="L13" s="383"/>
      <c r="M13" s="386" t="s">
        <v>65</v>
      </c>
      <c r="N13" s="68">
        <v>7.8504672897196259E-2</v>
      </c>
      <c r="O13" s="370"/>
      <c r="P13" s="367"/>
      <c r="Q13" s="367"/>
      <c r="R13" s="102" t="s">
        <v>66</v>
      </c>
      <c r="S13" s="75">
        <v>8400000</v>
      </c>
      <c r="T13" s="364"/>
      <c r="U13" s="367"/>
      <c r="V13" s="354"/>
      <c r="W13" s="354"/>
      <c r="X13" s="354"/>
      <c r="Y13" s="354"/>
      <c r="Z13" s="354"/>
      <c r="AA13" s="354"/>
      <c r="AB13" s="354"/>
      <c r="AC13" s="354"/>
      <c r="AD13" s="354"/>
      <c r="AE13" s="354"/>
      <c r="AF13" s="354"/>
      <c r="AG13" s="354"/>
      <c r="AH13" s="354"/>
      <c r="AI13" s="354"/>
      <c r="AJ13" s="354"/>
      <c r="AK13" s="354"/>
      <c r="AL13" s="357"/>
      <c r="AM13" s="357"/>
      <c r="AN13" s="530"/>
    </row>
    <row r="14" spans="1:40" ht="66" customHeight="1" x14ac:dyDescent="0.25">
      <c r="A14" s="19"/>
      <c r="B14" s="8"/>
      <c r="C14" s="8"/>
      <c r="D14" s="15"/>
      <c r="E14" s="378"/>
      <c r="F14" s="378"/>
      <c r="G14" s="107" t="s">
        <v>67</v>
      </c>
      <c r="H14" s="74" t="s">
        <v>68</v>
      </c>
      <c r="I14" s="98" t="s">
        <v>69</v>
      </c>
      <c r="J14" s="241">
        <v>1</v>
      </c>
      <c r="K14" s="380"/>
      <c r="L14" s="383"/>
      <c r="M14" s="386"/>
      <c r="N14" s="68">
        <v>0.23551401869158878</v>
      </c>
      <c r="O14" s="370"/>
      <c r="P14" s="367"/>
      <c r="Q14" s="367"/>
      <c r="R14" s="102" t="s">
        <v>70</v>
      </c>
      <c r="S14" s="100">
        <v>25200000</v>
      </c>
      <c r="T14" s="364"/>
      <c r="U14" s="367"/>
      <c r="V14" s="354"/>
      <c r="W14" s="354"/>
      <c r="X14" s="354"/>
      <c r="Y14" s="354"/>
      <c r="Z14" s="354"/>
      <c r="AA14" s="354"/>
      <c r="AB14" s="354"/>
      <c r="AC14" s="354"/>
      <c r="AD14" s="354"/>
      <c r="AE14" s="354"/>
      <c r="AF14" s="354"/>
      <c r="AG14" s="354"/>
      <c r="AH14" s="354"/>
      <c r="AI14" s="354"/>
      <c r="AJ14" s="354"/>
      <c r="AK14" s="354"/>
      <c r="AL14" s="357"/>
      <c r="AM14" s="357"/>
      <c r="AN14" s="530"/>
    </row>
    <row r="15" spans="1:40" ht="66" customHeight="1" x14ac:dyDescent="0.25">
      <c r="A15" s="19"/>
      <c r="B15" s="8"/>
      <c r="C15" s="8"/>
      <c r="D15" s="15"/>
      <c r="E15" s="378"/>
      <c r="F15" s="378"/>
      <c r="G15" s="252" t="s">
        <v>71</v>
      </c>
      <c r="H15" s="74" t="s">
        <v>72</v>
      </c>
      <c r="I15" s="98" t="s">
        <v>73</v>
      </c>
      <c r="J15" s="241">
        <v>1</v>
      </c>
      <c r="K15" s="381"/>
      <c r="L15" s="384"/>
      <c r="M15" s="387"/>
      <c r="N15" s="68">
        <v>0.43925233644859812</v>
      </c>
      <c r="O15" s="371"/>
      <c r="P15" s="368"/>
      <c r="Q15" s="368"/>
      <c r="R15" s="102" t="s">
        <v>74</v>
      </c>
      <c r="S15" s="100">
        <v>47000000</v>
      </c>
      <c r="T15" s="365"/>
      <c r="U15" s="368"/>
      <c r="V15" s="354"/>
      <c r="W15" s="354"/>
      <c r="X15" s="354"/>
      <c r="Y15" s="354"/>
      <c r="Z15" s="354"/>
      <c r="AA15" s="354"/>
      <c r="AB15" s="354"/>
      <c r="AC15" s="354"/>
      <c r="AD15" s="354"/>
      <c r="AE15" s="354"/>
      <c r="AF15" s="354"/>
      <c r="AG15" s="354"/>
      <c r="AH15" s="354"/>
      <c r="AI15" s="354"/>
      <c r="AJ15" s="354"/>
      <c r="AK15" s="354"/>
      <c r="AL15" s="358"/>
      <c r="AM15" s="358"/>
      <c r="AN15" s="531"/>
    </row>
    <row r="16" spans="1:40" ht="15.75" x14ac:dyDescent="0.25">
      <c r="A16" s="20"/>
      <c r="B16" s="16"/>
      <c r="C16" s="16"/>
      <c r="D16" s="35"/>
      <c r="E16" s="36"/>
      <c r="F16" s="36"/>
      <c r="G16" s="37"/>
      <c r="H16" s="82"/>
      <c r="I16" s="51"/>
      <c r="J16" s="9"/>
      <c r="K16" s="9"/>
      <c r="L16" s="51"/>
      <c r="M16" s="54"/>
      <c r="N16" s="24"/>
      <c r="O16" s="59">
        <v>107000000</v>
      </c>
      <c r="P16" s="54"/>
      <c r="Q16" s="54"/>
      <c r="R16" s="54"/>
      <c r="S16" s="59">
        <v>107000000</v>
      </c>
      <c r="T16" s="99"/>
      <c r="U16" s="54"/>
      <c r="V16" s="10"/>
      <c r="W16" s="10"/>
      <c r="X16" s="10"/>
      <c r="Y16" s="10"/>
      <c r="Z16" s="10"/>
      <c r="AA16" s="10"/>
      <c r="AB16" s="10"/>
      <c r="AC16" s="10"/>
      <c r="AD16" s="10"/>
      <c r="AE16" s="10"/>
      <c r="AF16" s="10"/>
      <c r="AG16" s="10"/>
      <c r="AH16" s="10"/>
      <c r="AI16" s="10"/>
      <c r="AJ16" s="10"/>
      <c r="AK16" s="10"/>
      <c r="AL16" s="11"/>
      <c r="AM16" s="53"/>
      <c r="AN16" s="12"/>
    </row>
    <row r="17" spans="1:40" ht="15.75" x14ac:dyDescent="0.25">
      <c r="A17" s="56"/>
      <c r="B17" s="8"/>
      <c r="C17" s="8"/>
      <c r="D17" s="8"/>
      <c r="E17" s="8"/>
      <c r="F17" s="8"/>
      <c r="G17" s="8"/>
      <c r="H17" s="89"/>
      <c r="I17" s="90"/>
      <c r="J17" s="33"/>
      <c r="K17" s="33"/>
      <c r="L17" s="90"/>
      <c r="M17" s="85"/>
      <c r="N17" s="91"/>
      <c r="O17" s="92"/>
      <c r="P17" s="85"/>
      <c r="Q17" s="85"/>
      <c r="R17" s="85"/>
      <c r="S17" s="92"/>
      <c r="T17" s="93"/>
      <c r="U17" s="85"/>
      <c r="V17" s="8"/>
      <c r="W17" s="8"/>
      <c r="X17" s="8"/>
      <c r="Y17" s="8"/>
      <c r="Z17" s="8"/>
      <c r="AA17" s="8"/>
      <c r="AB17" s="8"/>
      <c r="AC17" s="8"/>
      <c r="AD17" s="8"/>
      <c r="AE17" s="8"/>
      <c r="AF17" s="8"/>
      <c r="AG17" s="8"/>
      <c r="AH17" s="8"/>
      <c r="AI17" s="8"/>
      <c r="AJ17" s="8"/>
      <c r="AK17" s="8"/>
      <c r="AL17" s="94"/>
      <c r="AM17" s="95"/>
      <c r="AN17" s="96"/>
    </row>
    <row r="18" spans="1:40" ht="15.75" x14ac:dyDescent="0.25">
      <c r="A18" s="14"/>
      <c r="B18" s="13"/>
      <c r="C18" s="13"/>
      <c r="D18" s="13"/>
      <c r="E18" s="13"/>
      <c r="F18" s="13"/>
      <c r="G18" s="13"/>
      <c r="H18" s="69"/>
      <c r="I18" s="46"/>
      <c r="J18" s="5"/>
      <c r="K18" s="5"/>
      <c r="L18" s="46"/>
      <c r="M18" s="25"/>
      <c r="N18" s="47"/>
      <c r="O18" s="30"/>
      <c r="P18" s="25"/>
      <c r="Q18" s="25"/>
      <c r="R18" s="57"/>
      <c r="S18" s="31"/>
      <c r="T18" s="26"/>
      <c r="U18" s="25"/>
      <c r="V18" s="13"/>
      <c r="W18" s="13"/>
      <c r="X18" s="13"/>
      <c r="Y18" s="13"/>
      <c r="Z18" s="13"/>
      <c r="AA18" s="13"/>
      <c r="AB18" s="13"/>
      <c r="AC18" s="13"/>
      <c r="AD18" s="13"/>
      <c r="AE18" s="13"/>
      <c r="AF18" s="13"/>
      <c r="AG18" s="13"/>
      <c r="AH18" s="13"/>
      <c r="AI18" s="13"/>
      <c r="AJ18" s="13"/>
      <c r="AK18" s="13"/>
      <c r="AL18" s="27"/>
      <c r="AM18" s="28"/>
      <c r="AN18" s="29"/>
    </row>
    <row r="19" spans="1:40" ht="15.75" x14ac:dyDescent="0.25">
      <c r="A19" s="1"/>
      <c r="B19" s="16"/>
      <c r="C19" s="16"/>
      <c r="D19" s="16"/>
      <c r="E19" s="16"/>
      <c r="F19" s="16"/>
      <c r="G19" s="16"/>
      <c r="H19" s="86"/>
      <c r="I19" s="46"/>
      <c r="J19" s="1"/>
      <c r="K19" s="1"/>
      <c r="L19" s="1"/>
      <c r="M19" s="1"/>
      <c r="N19" s="1"/>
      <c r="O19" s="1"/>
      <c r="P19" s="1"/>
      <c r="Q19" s="1"/>
      <c r="R19" s="1"/>
      <c r="S19" s="1"/>
      <c r="T19" s="1"/>
      <c r="U19" s="38"/>
      <c r="V19" s="1"/>
      <c r="W19" s="1"/>
      <c r="X19" s="1"/>
      <c r="Y19" s="1"/>
      <c r="Z19" s="1"/>
      <c r="AA19" s="1"/>
      <c r="AB19" s="1"/>
      <c r="AC19" s="1"/>
      <c r="AD19" s="1"/>
      <c r="AE19" s="1"/>
      <c r="AF19" s="1"/>
      <c r="AG19" s="1"/>
      <c r="AH19" s="1"/>
      <c r="AI19" s="1"/>
      <c r="AJ19" s="1"/>
      <c r="AK19" s="1"/>
      <c r="AL19" s="1"/>
      <c r="AM19" s="1"/>
      <c r="AN19" s="1"/>
    </row>
    <row r="20" spans="1:40" ht="20.25" x14ac:dyDescent="0.3">
      <c r="A20" s="1"/>
      <c r="B20" s="56"/>
      <c r="C20" s="87"/>
      <c r="D20" s="87" t="s">
        <v>181</v>
      </c>
      <c r="E20" s="87"/>
      <c r="F20" s="87"/>
      <c r="G20" s="87"/>
      <c r="H20" s="88"/>
      <c r="I20" s="80"/>
      <c r="J20" s="76"/>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18" x14ac:dyDescent="0.25">
      <c r="A21" s="1"/>
      <c r="B21" s="13"/>
      <c r="C21" s="81"/>
      <c r="D21" s="81"/>
      <c r="E21" s="80" t="s">
        <v>75</v>
      </c>
      <c r="F21" s="80"/>
      <c r="G21" s="80"/>
      <c r="H21" s="80"/>
      <c r="I21" s="55"/>
      <c r="J21" s="77"/>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x14ac:dyDescent="0.25">
      <c r="A22" s="1"/>
      <c r="B22" s="1"/>
      <c r="C22" s="78"/>
      <c r="D22" s="78"/>
      <c r="E22" s="79"/>
      <c r="F22" s="79"/>
      <c r="G22" s="79"/>
      <c r="H22" s="79"/>
      <c r="I22" s="2"/>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sheetData>
  <mergeCells count="65">
    <mergeCell ref="AK7:AK8"/>
    <mergeCell ref="J7:J8"/>
    <mergeCell ref="K7:K8"/>
    <mergeCell ref="L7:L8"/>
    <mergeCell ref="M7:M8"/>
    <mergeCell ref="O7:O8"/>
    <mergeCell ref="P7:P8"/>
    <mergeCell ref="Q7:Q8"/>
    <mergeCell ref="R7:R8"/>
    <mergeCell ref="A1:AL4"/>
    <mergeCell ref="A5:J6"/>
    <mergeCell ref="K5:AN5"/>
    <mergeCell ref="V6:AJ6"/>
    <mergeCell ref="A7:A8"/>
    <mergeCell ref="B7:C8"/>
    <mergeCell ref="D7:D8"/>
    <mergeCell ref="E7:F8"/>
    <mergeCell ref="G7:G8"/>
    <mergeCell ref="H7:H8"/>
    <mergeCell ref="U7:U8"/>
    <mergeCell ref="I7:I8"/>
    <mergeCell ref="S7:S8"/>
    <mergeCell ref="AN7:AN8"/>
    <mergeCell ref="AB7:AG7"/>
    <mergeCell ref="AH7:AJ7"/>
    <mergeCell ref="P11:P15"/>
    <mergeCell ref="Q11:Q15"/>
    <mergeCell ref="V7:W7"/>
    <mergeCell ref="X7:AA7"/>
    <mergeCell ref="B10:C11"/>
    <mergeCell ref="E11:F15"/>
    <mergeCell ref="K11:K15"/>
    <mergeCell ref="L11:L15"/>
    <mergeCell ref="M11:M15"/>
    <mergeCell ref="AL7:AL8"/>
    <mergeCell ref="N7:N8"/>
    <mergeCell ref="AM7:AM8"/>
    <mergeCell ref="AE11:AE15"/>
    <mergeCell ref="T11:T15"/>
    <mergeCell ref="U11:U15"/>
    <mergeCell ref="V11:V15"/>
    <mergeCell ref="W11:W15"/>
    <mergeCell ref="X11:X15"/>
    <mergeCell ref="Y11:Y15"/>
    <mergeCell ref="Z11:Z15"/>
    <mergeCell ref="AA11:AA15"/>
    <mergeCell ref="AB11:AB15"/>
    <mergeCell ref="AC11:AC15"/>
    <mergeCell ref="AD11:AD15"/>
    <mergeCell ref="O11:O15"/>
    <mergeCell ref="AN11:AN15"/>
    <mergeCell ref="AF11:AF15"/>
    <mergeCell ref="AG11:AG15"/>
    <mergeCell ref="AH11:AH15"/>
    <mergeCell ref="AI11:AI15"/>
    <mergeCell ref="AJ11:AJ15"/>
    <mergeCell ref="AK11:AK15"/>
    <mergeCell ref="AL11:AL15"/>
    <mergeCell ref="AM11:AM15"/>
    <mergeCell ref="A10:A11"/>
    <mergeCell ref="N11:N12"/>
    <mergeCell ref="H11:H12"/>
    <mergeCell ref="I11:I12"/>
    <mergeCell ref="G11:G12"/>
    <mergeCell ref="J11:J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O22"/>
  <sheetViews>
    <sheetView showGridLines="0" topLeftCell="AZ7" zoomScale="70" zoomScaleNormal="70" workbookViewId="0">
      <selection activeCell="BI8" sqref="BI8:BI9"/>
    </sheetView>
  </sheetViews>
  <sheetFormatPr baseColWidth="10" defaultRowHeight="15" x14ac:dyDescent="0.25"/>
  <cols>
    <col min="1" max="1" width="16.5703125" style="1" customWidth="1"/>
    <col min="2" max="3" width="11.42578125" style="1"/>
    <col min="4" max="4" width="22" style="1" customWidth="1"/>
    <col min="5" max="6" width="11.42578125" style="1"/>
    <col min="7" max="7" width="21.140625" style="1" customWidth="1"/>
    <col min="8" max="8" width="45.140625" style="1" customWidth="1"/>
    <col min="9" max="9" width="46" style="1" customWidth="1"/>
    <col min="10" max="11" width="11.42578125" style="1"/>
    <col min="12" max="12" width="22.7109375" style="1" customWidth="1"/>
    <col min="13" max="13" width="15" style="1" customWidth="1"/>
    <col min="14" max="14" width="32.85546875" style="1" customWidth="1"/>
    <col min="15" max="15" width="26.28515625" style="1" customWidth="1"/>
    <col min="16" max="20" width="28.28515625" style="1" customWidth="1"/>
    <col min="21" max="21" width="31.28515625" style="1" customWidth="1"/>
    <col min="22" max="22" width="32.42578125" style="1" customWidth="1"/>
    <col min="23" max="23" width="14" style="1" customWidth="1"/>
    <col min="24" max="24" width="17.140625" style="1" customWidth="1"/>
    <col min="25" max="56" width="11.42578125" style="1"/>
    <col min="57" max="57" width="22.28515625" style="1" customWidth="1"/>
    <col min="58" max="58" width="25.42578125" style="1" customWidth="1"/>
    <col min="59" max="59" width="24.140625" style="1" customWidth="1"/>
    <col min="60" max="60" width="17.7109375" style="1" customWidth="1"/>
    <col min="61" max="61" width="25.7109375" style="1" customWidth="1"/>
    <col min="62" max="62" width="21.85546875" style="1" customWidth="1"/>
    <col min="63" max="63" width="15" style="1" customWidth="1"/>
    <col min="64" max="64" width="19.42578125" style="1" customWidth="1"/>
    <col min="65" max="65" width="15" style="1" customWidth="1"/>
    <col min="66" max="66" width="13.42578125" style="1" bestFit="1" customWidth="1"/>
    <col min="67" max="67" width="22.85546875" style="1" customWidth="1"/>
    <col min="68" max="16384" width="11.42578125" style="1"/>
  </cols>
  <sheetData>
    <row r="1" spans="1:67" ht="18" customHeight="1" x14ac:dyDescent="0.25">
      <c r="A1" s="440" t="s">
        <v>208</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441"/>
      <c r="BH1" s="441"/>
      <c r="BI1" s="441"/>
      <c r="BJ1" s="441"/>
      <c r="BK1" s="441"/>
      <c r="BL1" s="123"/>
      <c r="BM1" s="120"/>
      <c r="BN1" s="124" t="s">
        <v>0</v>
      </c>
      <c r="BO1" s="125" t="s">
        <v>111</v>
      </c>
    </row>
    <row r="2" spans="1:67" x14ac:dyDescent="0.25">
      <c r="A2" s="442"/>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126"/>
      <c r="BM2" s="120"/>
      <c r="BN2" s="121" t="s">
        <v>2</v>
      </c>
      <c r="BO2" s="127">
        <v>6</v>
      </c>
    </row>
    <row r="3" spans="1:67" x14ac:dyDescent="0.25">
      <c r="A3" s="442"/>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3"/>
      <c r="AX3" s="443"/>
      <c r="AY3" s="443"/>
      <c r="AZ3" s="443"/>
      <c r="BA3" s="443"/>
      <c r="BB3" s="443"/>
      <c r="BC3" s="443"/>
      <c r="BD3" s="443"/>
      <c r="BE3" s="443"/>
      <c r="BF3" s="443"/>
      <c r="BG3" s="443"/>
      <c r="BH3" s="443"/>
      <c r="BI3" s="443"/>
      <c r="BJ3" s="443"/>
      <c r="BK3" s="443"/>
      <c r="BL3" s="126"/>
      <c r="BM3" s="120"/>
      <c r="BN3" s="121" t="s">
        <v>4</v>
      </c>
      <c r="BO3" s="128" t="s">
        <v>5</v>
      </c>
    </row>
    <row r="4" spans="1:67" x14ac:dyDescent="0.25">
      <c r="A4" s="444"/>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129"/>
      <c r="BM4" s="131"/>
      <c r="BN4" s="121" t="s">
        <v>6</v>
      </c>
      <c r="BO4" s="130" t="s">
        <v>112</v>
      </c>
    </row>
    <row r="5" spans="1:67" ht="15.75" x14ac:dyDescent="0.25">
      <c r="A5" s="446" t="s">
        <v>113</v>
      </c>
      <c r="B5" s="323"/>
      <c r="C5" s="323"/>
      <c r="D5" s="323"/>
      <c r="E5" s="323"/>
      <c r="F5" s="323"/>
      <c r="G5" s="323"/>
      <c r="H5" s="323"/>
      <c r="I5" s="323"/>
      <c r="J5" s="323"/>
      <c r="K5" s="122"/>
      <c r="L5" s="448" t="s">
        <v>9</v>
      </c>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8"/>
      <c r="BB5" s="448"/>
      <c r="BC5" s="448"/>
      <c r="BD5" s="448"/>
      <c r="BE5" s="448"/>
      <c r="BF5" s="448"/>
      <c r="BG5" s="448"/>
      <c r="BH5" s="448"/>
      <c r="BI5" s="448"/>
      <c r="BJ5" s="448"/>
      <c r="BK5" s="448"/>
      <c r="BL5" s="448"/>
      <c r="BM5" s="448"/>
      <c r="BN5" s="449"/>
      <c r="BO5" s="450"/>
    </row>
    <row r="6" spans="1:67" ht="16.5" thickBot="1" x14ac:dyDescent="0.3">
      <c r="A6" s="447"/>
      <c r="B6" s="326"/>
      <c r="C6" s="326"/>
      <c r="D6" s="326"/>
      <c r="E6" s="326"/>
      <c r="F6" s="326"/>
      <c r="G6" s="326"/>
      <c r="H6" s="326"/>
      <c r="I6" s="326"/>
      <c r="J6" s="326"/>
      <c r="K6" s="132"/>
      <c r="L6" s="133"/>
      <c r="M6" s="134"/>
      <c r="N6" s="135"/>
      <c r="O6" s="132"/>
      <c r="P6" s="136"/>
      <c r="Q6" s="132"/>
      <c r="R6" s="132"/>
      <c r="S6" s="132"/>
      <c r="T6" s="132"/>
      <c r="U6" s="132"/>
      <c r="V6" s="132"/>
      <c r="W6" s="132"/>
      <c r="X6" s="132"/>
      <c r="Y6" s="325" t="s">
        <v>10</v>
      </c>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132"/>
      <c r="BC6" s="137"/>
      <c r="BD6" s="137"/>
      <c r="BE6" s="137"/>
      <c r="BF6" s="137"/>
      <c r="BG6" s="137"/>
      <c r="BH6" s="137"/>
      <c r="BI6" s="137"/>
      <c r="BJ6" s="137"/>
      <c r="BK6" s="138"/>
      <c r="BL6" s="138"/>
      <c r="BM6" s="138"/>
      <c r="BN6" s="138"/>
      <c r="BO6" s="139"/>
    </row>
    <row r="7" spans="1:67" ht="33" customHeight="1" x14ac:dyDescent="0.25">
      <c r="A7" s="469" t="s">
        <v>11</v>
      </c>
      <c r="B7" s="421" t="s">
        <v>12</v>
      </c>
      <c r="C7" s="421"/>
      <c r="D7" s="421" t="s">
        <v>11</v>
      </c>
      <c r="E7" s="421" t="s">
        <v>13</v>
      </c>
      <c r="F7" s="421"/>
      <c r="G7" s="421" t="s">
        <v>11</v>
      </c>
      <c r="H7" s="421" t="s">
        <v>14</v>
      </c>
      <c r="I7" s="421" t="s">
        <v>15</v>
      </c>
      <c r="J7" s="421" t="s">
        <v>16</v>
      </c>
      <c r="K7" s="421"/>
      <c r="L7" s="421" t="s">
        <v>17</v>
      </c>
      <c r="M7" s="421" t="s">
        <v>18</v>
      </c>
      <c r="N7" s="421" t="s">
        <v>9</v>
      </c>
      <c r="O7" s="470" t="s">
        <v>19</v>
      </c>
      <c r="P7" s="422" t="s">
        <v>20</v>
      </c>
      <c r="Q7" s="421" t="s">
        <v>21</v>
      </c>
      <c r="R7" s="421" t="s">
        <v>22</v>
      </c>
      <c r="S7" s="421" t="s">
        <v>23</v>
      </c>
      <c r="T7" s="422" t="s">
        <v>20</v>
      </c>
      <c r="U7" s="422"/>
      <c r="V7" s="422"/>
      <c r="W7" s="469" t="s">
        <v>11</v>
      </c>
      <c r="X7" s="421" t="s">
        <v>24</v>
      </c>
      <c r="Y7" s="434" t="s">
        <v>25</v>
      </c>
      <c r="Z7" s="435"/>
      <c r="AA7" s="435"/>
      <c r="AB7" s="436"/>
      <c r="AC7" s="459" t="s">
        <v>26</v>
      </c>
      <c r="AD7" s="460"/>
      <c r="AE7" s="460"/>
      <c r="AF7" s="460"/>
      <c r="AG7" s="460"/>
      <c r="AH7" s="460"/>
      <c r="AI7" s="460"/>
      <c r="AJ7" s="461"/>
      <c r="AK7" s="414" t="s">
        <v>27</v>
      </c>
      <c r="AL7" s="415"/>
      <c r="AM7" s="415"/>
      <c r="AN7" s="415"/>
      <c r="AO7" s="415"/>
      <c r="AP7" s="415"/>
      <c r="AQ7" s="415"/>
      <c r="AR7" s="415"/>
      <c r="AS7" s="415"/>
      <c r="AT7" s="415"/>
      <c r="AU7" s="415"/>
      <c r="AV7" s="416"/>
      <c r="AW7" s="459" t="s">
        <v>28</v>
      </c>
      <c r="AX7" s="460"/>
      <c r="AY7" s="460"/>
      <c r="AZ7" s="460"/>
      <c r="BA7" s="460"/>
      <c r="BB7" s="461"/>
      <c r="BC7" s="427" t="s">
        <v>29</v>
      </c>
      <c r="BD7" s="428"/>
      <c r="BE7" s="455" t="s">
        <v>81</v>
      </c>
      <c r="BF7" s="456"/>
      <c r="BG7" s="456"/>
      <c r="BH7" s="456"/>
      <c r="BI7" s="456"/>
      <c r="BJ7" s="457"/>
      <c r="BK7" s="359" t="s">
        <v>30</v>
      </c>
      <c r="BL7" s="437"/>
      <c r="BM7" s="359" t="s">
        <v>31</v>
      </c>
      <c r="BN7" s="437"/>
      <c r="BO7" s="412" t="s">
        <v>32</v>
      </c>
    </row>
    <row r="8" spans="1:67" ht="131.25" customHeight="1" x14ac:dyDescent="0.25">
      <c r="A8" s="469"/>
      <c r="B8" s="421"/>
      <c r="C8" s="421"/>
      <c r="D8" s="421"/>
      <c r="E8" s="421"/>
      <c r="F8" s="421"/>
      <c r="G8" s="421"/>
      <c r="H8" s="421"/>
      <c r="I8" s="421"/>
      <c r="J8" s="421"/>
      <c r="K8" s="421"/>
      <c r="L8" s="421"/>
      <c r="M8" s="421"/>
      <c r="N8" s="421"/>
      <c r="O8" s="470"/>
      <c r="P8" s="422"/>
      <c r="Q8" s="421"/>
      <c r="R8" s="421"/>
      <c r="S8" s="421"/>
      <c r="T8" s="422" t="s">
        <v>78</v>
      </c>
      <c r="U8" s="422" t="s">
        <v>79</v>
      </c>
      <c r="V8" s="305" t="s">
        <v>80</v>
      </c>
      <c r="W8" s="469"/>
      <c r="X8" s="421"/>
      <c r="Y8" s="423" t="s">
        <v>33</v>
      </c>
      <c r="Z8" s="424"/>
      <c r="AA8" s="425" t="s">
        <v>34</v>
      </c>
      <c r="AB8" s="426"/>
      <c r="AC8" s="423" t="s">
        <v>35</v>
      </c>
      <c r="AD8" s="424"/>
      <c r="AE8" s="423" t="s">
        <v>36</v>
      </c>
      <c r="AF8" s="424"/>
      <c r="AG8" s="423" t="s">
        <v>183</v>
      </c>
      <c r="AH8" s="424"/>
      <c r="AI8" s="423" t="s">
        <v>37</v>
      </c>
      <c r="AJ8" s="424"/>
      <c r="AK8" s="423" t="s">
        <v>38</v>
      </c>
      <c r="AL8" s="424"/>
      <c r="AM8" s="423" t="s">
        <v>39</v>
      </c>
      <c r="AN8" s="424"/>
      <c r="AO8" s="423" t="s">
        <v>40</v>
      </c>
      <c r="AP8" s="424"/>
      <c r="AQ8" s="423" t="s">
        <v>41</v>
      </c>
      <c r="AR8" s="424"/>
      <c r="AS8" s="423" t="s">
        <v>42</v>
      </c>
      <c r="AT8" s="424"/>
      <c r="AU8" s="423" t="s">
        <v>43</v>
      </c>
      <c r="AV8" s="424"/>
      <c r="AW8" s="423" t="s">
        <v>44</v>
      </c>
      <c r="AX8" s="424"/>
      <c r="AY8" s="423" t="s">
        <v>45</v>
      </c>
      <c r="AZ8" s="424"/>
      <c r="BA8" s="423" t="s">
        <v>46</v>
      </c>
      <c r="BB8" s="424"/>
      <c r="BC8" s="429"/>
      <c r="BD8" s="430"/>
      <c r="BE8" s="453" t="s">
        <v>82</v>
      </c>
      <c r="BF8" s="454" t="s">
        <v>83</v>
      </c>
      <c r="BG8" s="453" t="s">
        <v>84</v>
      </c>
      <c r="BH8" s="458" t="s">
        <v>85</v>
      </c>
      <c r="BI8" s="453" t="s">
        <v>86</v>
      </c>
      <c r="BJ8" s="451" t="s">
        <v>87</v>
      </c>
      <c r="BK8" s="438"/>
      <c r="BL8" s="439"/>
      <c r="BM8" s="438"/>
      <c r="BN8" s="439"/>
      <c r="BO8" s="413"/>
    </row>
    <row r="9" spans="1:67" ht="33" customHeight="1" x14ac:dyDescent="0.25">
      <c r="A9" s="469"/>
      <c r="B9" s="421"/>
      <c r="C9" s="421"/>
      <c r="D9" s="421"/>
      <c r="E9" s="421"/>
      <c r="F9" s="421"/>
      <c r="G9" s="421"/>
      <c r="H9" s="421"/>
      <c r="I9" s="421"/>
      <c r="J9" s="306" t="s">
        <v>76</v>
      </c>
      <c r="K9" s="306" t="s">
        <v>77</v>
      </c>
      <c r="L9" s="421"/>
      <c r="M9" s="421"/>
      <c r="N9" s="421"/>
      <c r="O9" s="470"/>
      <c r="P9" s="422"/>
      <c r="Q9" s="421"/>
      <c r="R9" s="421"/>
      <c r="S9" s="421"/>
      <c r="T9" s="422"/>
      <c r="U9" s="422"/>
      <c r="V9" s="305"/>
      <c r="W9" s="469"/>
      <c r="X9" s="421"/>
      <c r="Y9" s="306" t="s">
        <v>76</v>
      </c>
      <c r="Z9" s="306" t="s">
        <v>77</v>
      </c>
      <c r="AA9" s="306" t="s">
        <v>76</v>
      </c>
      <c r="AB9" s="306" t="s">
        <v>77</v>
      </c>
      <c r="AC9" s="306" t="s">
        <v>76</v>
      </c>
      <c r="AD9" s="306" t="s">
        <v>77</v>
      </c>
      <c r="AE9" s="306" t="s">
        <v>76</v>
      </c>
      <c r="AF9" s="306" t="s">
        <v>77</v>
      </c>
      <c r="AG9" s="306" t="s">
        <v>76</v>
      </c>
      <c r="AH9" s="306" t="s">
        <v>77</v>
      </c>
      <c r="AI9" s="306" t="s">
        <v>76</v>
      </c>
      <c r="AJ9" s="306" t="s">
        <v>77</v>
      </c>
      <c r="AK9" s="306" t="s">
        <v>76</v>
      </c>
      <c r="AL9" s="306" t="s">
        <v>77</v>
      </c>
      <c r="AM9" s="306" t="s">
        <v>76</v>
      </c>
      <c r="AN9" s="306" t="s">
        <v>77</v>
      </c>
      <c r="AO9" s="306" t="s">
        <v>76</v>
      </c>
      <c r="AP9" s="306" t="s">
        <v>77</v>
      </c>
      <c r="AQ9" s="306" t="s">
        <v>76</v>
      </c>
      <c r="AR9" s="306" t="s">
        <v>77</v>
      </c>
      <c r="AS9" s="306" t="s">
        <v>76</v>
      </c>
      <c r="AT9" s="306" t="s">
        <v>77</v>
      </c>
      <c r="AU9" s="306" t="s">
        <v>76</v>
      </c>
      <c r="AV9" s="306" t="s">
        <v>77</v>
      </c>
      <c r="AW9" s="306" t="s">
        <v>76</v>
      </c>
      <c r="AX9" s="306" t="s">
        <v>77</v>
      </c>
      <c r="AY9" s="306" t="s">
        <v>76</v>
      </c>
      <c r="AZ9" s="306" t="s">
        <v>77</v>
      </c>
      <c r="BA9" s="306" t="s">
        <v>76</v>
      </c>
      <c r="BB9" s="306" t="s">
        <v>77</v>
      </c>
      <c r="BC9" s="306" t="s">
        <v>76</v>
      </c>
      <c r="BD9" s="306" t="s">
        <v>77</v>
      </c>
      <c r="BE9" s="453"/>
      <c r="BF9" s="454"/>
      <c r="BG9" s="453"/>
      <c r="BH9" s="458"/>
      <c r="BI9" s="453"/>
      <c r="BJ9" s="452"/>
      <c r="BK9" s="306" t="s">
        <v>76</v>
      </c>
      <c r="BL9" s="306" t="s">
        <v>77</v>
      </c>
      <c r="BM9" s="306" t="s">
        <v>76</v>
      </c>
      <c r="BN9" s="306" t="s">
        <v>77</v>
      </c>
      <c r="BO9" s="307"/>
    </row>
    <row r="10" spans="1:67" ht="15.75" x14ac:dyDescent="0.25">
      <c r="A10" s="246">
        <v>3</v>
      </c>
      <c r="B10" s="247" t="s">
        <v>47</v>
      </c>
      <c r="C10" s="248"/>
      <c r="D10" s="249"/>
      <c r="E10" s="97"/>
      <c r="F10" s="97"/>
      <c r="G10" s="97"/>
      <c r="H10" s="108"/>
      <c r="I10" s="250"/>
      <c r="J10" s="97"/>
      <c r="K10" s="97"/>
      <c r="L10" s="97"/>
      <c r="M10" s="250"/>
      <c r="N10" s="250"/>
      <c r="O10" s="251"/>
      <c r="P10" s="97"/>
      <c r="Q10" s="97"/>
      <c r="R10" s="97"/>
      <c r="S10" s="250"/>
      <c r="T10" s="97"/>
      <c r="U10" s="97"/>
      <c r="V10" s="97"/>
      <c r="W10" s="97"/>
      <c r="X10" s="250"/>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83"/>
    </row>
    <row r="11" spans="1:67" ht="15.75" x14ac:dyDescent="0.25">
      <c r="A11" s="236"/>
      <c r="B11" s="374"/>
      <c r="C11" s="375"/>
      <c r="D11" s="50">
        <v>2409</v>
      </c>
      <c r="E11" s="7" t="s">
        <v>48</v>
      </c>
      <c r="F11" s="32"/>
      <c r="G11" s="65"/>
      <c r="H11" s="58"/>
      <c r="I11" s="17"/>
      <c r="J11" s="52"/>
      <c r="K11" s="52"/>
      <c r="L11" s="6"/>
      <c r="M11" s="42"/>
      <c r="N11" s="43"/>
      <c r="O11" s="44"/>
      <c r="P11" s="66"/>
      <c r="Q11" s="45"/>
      <c r="R11" s="45"/>
      <c r="S11" s="6"/>
      <c r="T11" s="67"/>
      <c r="U11" s="67"/>
      <c r="V11" s="67"/>
      <c r="W11" s="45"/>
      <c r="X11" s="64"/>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84"/>
    </row>
    <row r="12" spans="1:67" ht="60" customHeight="1" x14ac:dyDescent="0.25">
      <c r="A12" s="105"/>
      <c r="B12" s="106"/>
      <c r="C12" s="106"/>
      <c r="D12" s="15"/>
      <c r="E12" s="378"/>
      <c r="F12" s="378"/>
      <c r="G12" s="235">
        <v>19.100000000000001</v>
      </c>
      <c r="H12" s="167" t="s">
        <v>50</v>
      </c>
      <c r="I12" s="245" t="s">
        <v>51</v>
      </c>
      <c r="J12" s="241">
        <v>1</v>
      </c>
      <c r="K12" s="180">
        <v>0.92</v>
      </c>
      <c r="L12" s="380" t="s">
        <v>160</v>
      </c>
      <c r="M12" s="383">
        <v>24010101</v>
      </c>
      <c r="N12" s="386" t="s">
        <v>54</v>
      </c>
      <c r="O12" s="234">
        <f>T12/$T$16</f>
        <v>0.24672897196261681</v>
      </c>
      <c r="P12" s="370">
        <v>107000000</v>
      </c>
      <c r="Q12" s="367" t="s">
        <v>180</v>
      </c>
      <c r="R12" s="351" t="s">
        <v>56</v>
      </c>
      <c r="S12" s="534" t="s">
        <v>61</v>
      </c>
      <c r="T12" s="75">
        <v>26400000</v>
      </c>
      <c r="U12" s="75">
        <f>'Metas Producto F-PLA-47'!S16</f>
        <v>25052000</v>
      </c>
      <c r="V12" s="75">
        <f>U12</f>
        <v>25052000</v>
      </c>
      <c r="W12" s="364" t="s">
        <v>177</v>
      </c>
      <c r="X12" s="367" t="s">
        <v>175</v>
      </c>
      <c r="Y12" s="431">
        <v>57163</v>
      </c>
      <c r="Z12" s="432">
        <f>Y12*W19</f>
        <v>0</v>
      </c>
      <c r="AA12" s="354">
        <v>57815</v>
      </c>
      <c r="AB12" s="432">
        <f>AA12*W19</f>
        <v>0</v>
      </c>
      <c r="AC12" s="354">
        <v>27805</v>
      </c>
      <c r="AD12" s="432">
        <f>AC12*W19</f>
        <v>0</v>
      </c>
      <c r="AE12" s="354">
        <v>8790</v>
      </c>
      <c r="AF12" s="432">
        <f>AE12*W19</f>
        <v>0</v>
      </c>
      <c r="AG12" s="354">
        <v>60583</v>
      </c>
      <c r="AH12" s="432">
        <f>AG12*W19</f>
        <v>0</v>
      </c>
      <c r="AI12" s="354">
        <v>17800</v>
      </c>
      <c r="AJ12" s="432">
        <f>AI12*W19</f>
        <v>0</v>
      </c>
      <c r="AK12" s="354">
        <v>283</v>
      </c>
      <c r="AL12" s="432">
        <f>AK12*W19</f>
        <v>0</v>
      </c>
      <c r="AM12" s="354">
        <v>1495</v>
      </c>
      <c r="AN12" s="432">
        <f>AM12*W19</f>
        <v>0</v>
      </c>
      <c r="AO12" s="354">
        <v>8</v>
      </c>
      <c r="AP12" s="432">
        <f>AO12*W19</f>
        <v>0</v>
      </c>
      <c r="AQ12" s="354">
        <v>0</v>
      </c>
      <c r="AR12" s="432">
        <v>0</v>
      </c>
      <c r="AS12" s="354">
        <v>0</v>
      </c>
      <c r="AT12" s="432">
        <v>0</v>
      </c>
      <c r="AU12" s="354">
        <v>0</v>
      </c>
      <c r="AV12" s="432">
        <v>0</v>
      </c>
      <c r="AW12" s="354">
        <v>44350</v>
      </c>
      <c r="AX12" s="432">
        <f>AW12*W19</f>
        <v>0</v>
      </c>
      <c r="AY12" s="354">
        <v>6251</v>
      </c>
      <c r="AZ12" s="432">
        <f>AY12*W19</f>
        <v>0</v>
      </c>
      <c r="BA12" s="354">
        <v>75687</v>
      </c>
      <c r="BB12" s="432">
        <f>BA12*W19</f>
        <v>0</v>
      </c>
      <c r="BC12" s="354">
        <v>114978</v>
      </c>
      <c r="BD12" s="432">
        <f>BC12*W19</f>
        <v>0</v>
      </c>
      <c r="BE12" s="432">
        <v>6</v>
      </c>
      <c r="BF12" s="467">
        <f>U16</f>
        <v>52352000</v>
      </c>
      <c r="BG12" s="463">
        <f>V16</f>
        <v>52352000</v>
      </c>
      <c r="BH12" s="465">
        <f>BG12/BF12</f>
        <v>1</v>
      </c>
      <c r="BI12" s="432" t="s">
        <v>175</v>
      </c>
      <c r="BJ12" s="432" t="s">
        <v>178</v>
      </c>
      <c r="BK12" s="356">
        <v>43831</v>
      </c>
      <c r="BL12" s="356">
        <v>43838</v>
      </c>
      <c r="BM12" s="356">
        <v>44196</v>
      </c>
      <c r="BN12" s="356">
        <v>44196</v>
      </c>
      <c r="BO12" s="352" t="s">
        <v>179</v>
      </c>
    </row>
    <row r="13" spans="1:67" ht="55.5" customHeight="1" x14ac:dyDescent="0.25">
      <c r="A13" s="19"/>
      <c r="B13" s="8"/>
      <c r="C13" s="8"/>
      <c r="D13" s="15"/>
      <c r="E13" s="378"/>
      <c r="F13" s="378"/>
      <c r="G13" s="107" t="s">
        <v>62</v>
      </c>
      <c r="H13" s="167" t="s">
        <v>63</v>
      </c>
      <c r="I13" s="98" t="s">
        <v>64</v>
      </c>
      <c r="J13" s="241">
        <v>1</v>
      </c>
      <c r="K13" s="180">
        <v>0.4</v>
      </c>
      <c r="L13" s="380"/>
      <c r="M13" s="383"/>
      <c r="N13" s="386" t="s">
        <v>65</v>
      </c>
      <c r="O13" s="234">
        <f t="shared" ref="O13:O15" si="0">T13/$T$16</f>
        <v>7.8504672897196259E-2</v>
      </c>
      <c r="P13" s="370"/>
      <c r="Q13" s="367"/>
      <c r="R13" s="352"/>
      <c r="S13" s="535" t="s">
        <v>66</v>
      </c>
      <c r="T13" s="75">
        <v>8400000</v>
      </c>
      <c r="U13" s="75">
        <f>'Metas Producto F-PLA-47'!S17</f>
        <v>4590000</v>
      </c>
      <c r="V13" s="75">
        <f>U13</f>
        <v>4590000</v>
      </c>
      <c r="W13" s="364"/>
      <c r="X13" s="367"/>
      <c r="Y13" s="432"/>
      <c r="Z13" s="432"/>
      <c r="AA13" s="354"/>
      <c r="AB13" s="432"/>
      <c r="AC13" s="354"/>
      <c r="AD13" s="432"/>
      <c r="AE13" s="354"/>
      <c r="AF13" s="432"/>
      <c r="AG13" s="354"/>
      <c r="AH13" s="432"/>
      <c r="AI13" s="354"/>
      <c r="AJ13" s="432"/>
      <c r="AK13" s="354"/>
      <c r="AL13" s="432"/>
      <c r="AM13" s="354"/>
      <c r="AN13" s="432"/>
      <c r="AO13" s="354"/>
      <c r="AP13" s="432"/>
      <c r="AQ13" s="354"/>
      <c r="AR13" s="432"/>
      <c r="AS13" s="354"/>
      <c r="AT13" s="432"/>
      <c r="AU13" s="354"/>
      <c r="AV13" s="432"/>
      <c r="AW13" s="354"/>
      <c r="AX13" s="432"/>
      <c r="AY13" s="354"/>
      <c r="AZ13" s="432"/>
      <c r="BA13" s="354"/>
      <c r="BB13" s="432"/>
      <c r="BC13" s="354"/>
      <c r="BD13" s="432"/>
      <c r="BE13" s="432"/>
      <c r="BF13" s="467"/>
      <c r="BG13" s="463"/>
      <c r="BH13" s="465"/>
      <c r="BI13" s="432"/>
      <c r="BJ13" s="432"/>
      <c r="BK13" s="357"/>
      <c r="BL13" s="356"/>
      <c r="BM13" s="357"/>
      <c r="BN13" s="356"/>
      <c r="BO13" s="352"/>
    </row>
    <row r="14" spans="1:67" ht="60" x14ac:dyDescent="0.25">
      <c r="A14" s="19"/>
      <c r="B14" s="8"/>
      <c r="C14" s="8"/>
      <c r="D14" s="15"/>
      <c r="E14" s="378"/>
      <c r="F14" s="378"/>
      <c r="G14" s="107" t="s">
        <v>67</v>
      </c>
      <c r="H14" s="167" t="s">
        <v>68</v>
      </c>
      <c r="I14" s="104" t="s">
        <v>69</v>
      </c>
      <c r="J14" s="242">
        <v>1</v>
      </c>
      <c r="K14" s="180">
        <v>0.92</v>
      </c>
      <c r="L14" s="380"/>
      <c r="M14" s="383"/>
      <c r="N14" s="386"/>
      <c r="O14" s="234">
        <f t="shared" si="0"/>
        <v>0.23551401869158878</v>
      </c>
      <c r="P14" s="370"/>
      <c r="Q14" s="367"/>
      <c r="R14" s="352"/>
      <c r="S14" s="535" t="s">
        <v>70</v>
      </c>
      <c r="T14" s="100">
        <v>25200000</v>
      </c>
      <c r="U14" s="75">
        <f>'Metas Producto F-PLA-47'!S18</f>
        <v>14346000</v>
      </c>
      <c r="V14" s="75">
        <f>U14</f>
        <v>14346000</v>
      </c>
      <c r="W14" s="364"/>
      <c r="X14" s="367"/>
      <c r="Y14" s="432"/>
      <c r="Z14" s="432"/>
      <c r="AA14" s="354"/>
      <c r="AB14" s="432"/>
      <c r="AC14" s="354"/>
      <c r="AD14" s="432"/>
      <c r="AE14" s="354"/>
      <c r="AF14" s="432"/>
      <c r="AG14" s="354"/>
      <c r="AH14" s="432"/>
      <c r="AI14" s="354"/>
      <c r="AJ14" s="432"/>
      <c r="AK14" s="354"/>
      <c r="AL14" s="432"/>
      <c r="AM14" s="354"/>
      <c r="AN14" s="432"/>
      <c r="AO14" s="354"/>
      <c r="AP14" s="432"/>
      <c r="AQ14" s="354"/>
      <c r="AR14" s="432"/>
      <c r="AS14" s="354"/>
      <c r="AT14" s="432"/>
      <c r="AU14" s="354"/>
      <c r="AV14" s="432"/>
      <c r="AW14" s="354"/>
      <c r="AX14" s="432"/>
      <c r="AY14" s="354"/>
      <c r="AZ14" s="432"/>
      <c r="BA14" s="354"/>
      <c r="BB14" s="432"/>
      <c r="BC14" s="354"/>
      <c r="BD14" s="432"/>
      <c r="BE14" s="432"/>
      <c r="BF14" s="467"/>
      <c r="BG14" s="463"/>
      <c r="BH14" s="465"/>
      <c r="BI14" s="432"/>
      <c r="BJ14" s="432"/>
      <c r="BK14" s="357"/>
      <c r="BL14" s="356"/>
      <c r="BM14" s="357"/>
      <c r="BN14" s="356"/>
      <c r="BO14" s="352"/>
    </row>
    <row r="15" spans="1:67" ht="75" customHeight="1" x14ac:dyDescent="0.25">
      <c r="A15" s="19"/>
      <c r="B15" s="8"/>
      <c r="C15" s="8"/>
      <c r="D15" s="15"/>
      <c r="E15" s="378"/>
      <c r="F15" s="378"/>
      <c r="G15" s="252" t="s">
        <v>71</v>
      </c>
      <c r="H15" s="167" t="s">
        <v>72</v>
      </c>
      <c r="I15" s="104" t="s">
        <v>73</v>
      </c>
      <c r="J15" s="243">
        <v>1</v>
      </c>
      <c r="K15" s="180">
        <v>0.45</v>
      </c>
      <c r="L15" s="381"/>
      <c r="M15" s="384"/>
      <c r="N15" s="387"/>
      <c r="O15" s="234">
        <f t="shared" si="0"/>
        <v>0.43925233644859812</v>
      </c>
      <c r="P15" s="371"/>
      <c r="Q15" s="368"/>
      <c r="R15" s="353"/>
      <c r="S15" s="535" t="s">
        <v>74</v>
      </c>
      <c r="T15" s="100">
        <v>47000000</v>
      </c>
      <c r="U15" s="75">
        <f>'Metas Producto F-PLA-47'!S19</f>
        <v>8364000</v>
      </c>
      <c r="V15" s="75">
        <f>U15</f>
        <v>8364000</v>
      </c>
      <c r="W15" s="365"/>
      <c r="X15" s="368"/>
      <c r="Y15" s="433"/>
      <c r="Z15" s="433"/>
      <c r="AA15" s="354"/>
      <c r="AB15" s="433"/>
      <c r="AC15" s="354"/>
      <c r="AD15" s="433"/>
      <c r="AE15" s="354"/>
      <c r="AF15" s="433"/>
      <c r="AG15" s="354"/>
      <c r="AH15" s="433"/>
      <c r="AI15" s="354"/>
      <c r="AJ15" s="433"/>
      <c r="AK15" s="354"/>
      <c r="AL15" s="433"/>
      <c r="AM15" s="354"/>
      <c r="AN15" s="433"/>
      <c r="AO15" s="354"/>
      <c r="AP15" s="433"/>
      <c r="AQ15" s="354"/>
      <c r="AR15" s="433"/>
      <c r="AS15" s="354"/>
      <c r="AT15" s="433"/>
      <c r="AU15" s="354"/>
      <c r="AV15" s="433"/>
      <c r="AW15" s="354"/>
      <c r="AX15" s="433"/>
      <c r="AY15" s="354"/>
      <c r="AZ15" s="433"/>
      <c r="BA15" s="354"/>
      <c r="BB15" s="433"/>
      <c r="BC15" s="354"/>
      <c r="BD15" s="433"/>
      <c r="BE15" s="433"/>
      <c r="BF15" s="468"/>
      <c r="BG15" s="464"/>
      <c r="BH15" s="466"/>
      <c r="BI15" s="433"/>
      <c r="BJ15" s="433"/>
      <c r="BK15" s="358"/>
      <c r="BL15" s="462"/>
      <c r="BM15" s="358"/>
      <c r="BN15" s="462"/>
      <c r="BO15" s="353"/>
    </row>
    <row r="16" spans="1:67" ht="15.75" x14ac:dyDescent="0.25">
      <c r="A16" s="20"/>
      <c r="B16" s="16"/>
      <c r="C16" s="16"/>
      <c r="D16" s="35"/>
      <c r="E16" s="36"/>
      <c r="F16" s="36"/>
      <c r="G16" s="37"/>
      <c r="H16" s="82"/>
      <c r="I16" s="51"/>
      <c r="J16" s="9"/>
      <c r="K16" s="9"/>
      <c r="L16" s="9"/>
      <c r="M16" s="51"/>
      <c r="N16" s="54"/>
      <c r="O16" s="24"/>
      <c r="P16" s="59">
        <v>107000000</v>
      </c>
      <c r="Q16" s="54"/>
      <c r="R16" s="54"/>
      <c r="S16" s="54"/>
      <c r="T16" s="59">
        <v>107000000</v>
      </c>
      <c r="U16" s="59">
        <f>SUM(U12:U15)</f>
        <v>52352000</v>
      </c>
      <c r="V16" s="59">
        <f>SUM(V12:V15)</f>
        <v>52352000</v>
      </c>
      <c r="W16" s="99"/>
      <c r="X16" s="54"/>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532">
        <f>BF12</f>
        <v>52352000</v>
      </c>
      <c r="BG16" s="532">
        <f>BG12</f>
        <v>52352000</v>
      </c>
      <c r="BH16" s="533">
        <f>BG16/BF16</f>
        <v>1</v>
      </c>
      <c r="BI16" s="10"/>
      <c r="BJ16" s="10"/>
      <c r="BK16" s="11"/>
      <c r="BL16" s="11"/>
      <c r="BM16" s="53"/>
      <c r="BN16" s="53"/>
      <c r="BO16" s="12"/>
    </row>
    <row r="17" spans="1:67" ht="15.75" x14ac:dyDescent="0.25">
      <c r="A17" s="56"/>
      <c r="B17" s="8"/>
      <c r="C17" s="8"/>
      <c r="D17" s="8"/>
      <c r="E17" s="8"/>
      <c r="F17" s="8"/>
      <c r="G17" s="8"/>
      <c r="H17" s="89"/>
      <c r="I17" s="90"/>
      <c r="J17" s="33"/>
      <c r="K17" s="33"/>
      <c r="L17" s="33"/>
      <c r="M17" s="90"/>
      <c r="N17" s="85"/>
      <c r="O17" s="91"/>
      <c r="P17" s="92"/>
      <c r="Q17" s="85"/>
      <c r="R17" s="85"/>
      <c r="S17" s="85"/>
      <c r="T17" s="92"/>
      <c r="U17" s="92"/>
      <c r="V17" s="92"/>
      <c r="W17" s="93"/>
      <c r="X17" s="85"/>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94"/>
      <c r="BL17" s="94"/>
      <c r="BM17" s="95"/>
      <c r="BN17" s="95"/>
      <c r="BO17" s="96"/>
    </row>
    <row r="18" spans="1:67" ht="15.75" x14ac:dyDescent="0.25">
      <c r="A18" s="14"/>
      <c r="B18" s="13"/>
      <c r="C18" s="13"/>
      <c r="D18" s="13"/>
      <c r="E18" s="13"/>
      <c r="F18" s="13"/>
      <c r="G18" s="13"/>
      <c r="H18" s="69"/>
      <c r="I18" s="46"/>
      <c r="J18" s="5"/>
      <c r="K18" s="5"/>
      <c r="L18" s="5"/>
      <c r="M18" s="46"/>
      <c r="N18" s="25"/>
      <c r="O18" s="47"/>
      <c r="P18" s="30"/>
      <c r="Q18" s="25"/>
      <c r="R18" s="25"/>
      <c r="S18" s="57"/>
      <c r="U18" s="31"/>
      <c r="V18" s="31"/>
      <c r="W18" s="26"/>
      <c r="X18" s="25"/>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27"/>
      <c r="BL18" s="27"/>
      <c r="BM18" s="28"/>
      <c r="BN18" s="28"/>
      <c r="BO18" s="29"/>
    </row>
    <row r="19" spans="1:67" ht="15.75" x14ac:dyDescent="0.25">
      <c r="B19" s="16"/>
      <c r="C19" s="16"/>
      <c r="D19" s="16"/>
      <c r="E19" s="16"/>
      <c r="F19" s="16"/>
      <c r="G19" s="16"/>
      <c r="H19" s="86"/>
      <c r="I19" s="46"/>
      <c r="W19" s="47"/>
      <c r="X19" s="38"/>
    </row>
    <row r="20" spans="1:67" ht="20.25" x14ac:dyDescent="0.3">
      <c r="B20" s="56"/>
      <c r="C20" s="87"/>
      <c r="D20" s="87" t="s">
        <v>181</v>
      </c>
      <c r="E20" s="87"/>
      <c r="F20" s="87"/>
      <c r="G20" s="87"/>
      <c r="H20" s="88"/>
      <c r="I20" s="80"/>
      <c r="J20" s="76"/>
      <c r="K20" s="76"/>
    </row>
    <row r="21" spans="1:67" ht="18" x14ac:dyDescent="0.25">
      <c r="B21" s="13"/>
      <c r="C21" s="81"/>
      <c r="D21" s="81"/>
      <c r="E21" s="80" t="s">
        <v>75</v>
      </c>
      <c r="F21" s="80"/>
      <c r="G21" s="80"/>
      <c r="H21" s="80"/>
      <c r="I21" s="55"/>
      <c r="J21" s="77"/>
      <c r="K21" s="77"/>
    </row>
    <row r="22" spans="1:67" x14ac:dyDescent="0.25">
      <c r="C22" s="78"/>
      <c r="D22" s="78"/>
      <c r="E22" s="79"/>
      <c r="F22" s="79"/>
      <c r="G22" s="79"/>
      <c r="H22" s="79"/>
      <c r="I22" s="2"/>
    </row>
  </sheetData>
  <mergeCells count="108">
    <mergeCell ref="N7:N9"/>
    <mergeCell ref="O7:O9"/>
    <mergeCell ref="P7:P9"/>
    <mergeCell ref="Q7:Q9"/>
    <mergeCell ref="X7:X9"/>
    <mergeCell ref="W7:W9"/>
    <mergeCell ref="U8:U9"/>
    <mergeCell ref="R7:R9"/>
    <mergeCell ref="S7:S9"/>
    <mergeCell ref="T8:T9"/>
    <mergeCell ref="A7:A9"/>
    <mergeCell ref="B7:C9"/>
    <mergeCell ref="D7:D9"/>
    <mergeCell ref="E7:F9"/>
    <mergeCell ref="G7:G9"/>
    <mergeCell ref="H7:H9"/>
    <mergeCell ref="I7:I9"/>
    <mergeCell ref="J7:K8"/>
    <mergeCell ref="L7:L9"/>
    <mergeCell ref="N12:N15"/>
    <mergeCell ref="P12:P15"/>
    <mergeCell ref="Q12:Q15"/>
    <mergeCell ref="W12:W15"/>
    <mergeCell ref="BN12:BN15"/>
    <mergeCell ref="BG12:BG15"/>
    <mergeCell ref="BH12:BH15"/>
    <mergeCell ref="BI12:BI15"/>
    <mergeCell ref="BJ12:BJ15"/>
    <mergeCell ref="BL12:BL15"/>
    <mergeCell ref="AZ12:AZ15"/>
    <mergeCell ref="BB12:BB15"/>
    <mergeCell ref="BD12:BD15"/>
    <mergeCell ref="BE12:BE15"/>
    <mergeCell ref="BF12:BF15"/>
    <mergeCell ref="BM12:BM15"/>
    <mergeCell ref="R12:R15"/>
    <mergeCell ref="AP12:AP15"/>
    <mergeCell ref="AR12:AR15"/>
    <mergeCell ref="AT12:AT15"/>
    <mergeCell ref="AV12:AV15"/>
    <mergeCell ref="AX12:AX15"/>
    <mergeCell ref="Z12:Z15"/>
    <mergeCell ref="AB12:AB15"/>
    <mergeCell ref="BI8:BI9"/>
    <mergeCell ref="AW7:BB7"/>
    <mergeCell ref="AK7:AV7"/>
    <mergeCell ref="AC7:AJ7"/>
    <mergeCell ref="AD12:AD15"/>
    <mergeCell ref="AF12:AF15"/>
    <mergeCell ref="AM12:AM15"/>
    <mergeCell ref="AO12:AO15"/>
    <mergeCell ref="AQ12:AQ15"/>
    <mergeCell ref="AH12:AH15"/>
    <mergeCell ref="AJ12:AJ15"/>
    <mergeCell ref="AL12:AL15"/>
    <mergeCell ref="AN12:AN15"/>
    <mergeCell ref="AE12:AE15"/>
    <mergeCell ref="AG12:AG15"/>
    <mergeCell ref="AI12:AI15"/>
    <mergeCell ref="AK12:AK15"/>
    <mergeCell ref="Y7:AB7"/>
    <mergeCell ref="BK7:BL8"/>
    <mergeCell ref="AK8:AL8"/>
    <mergeCell ref="AM8:AN8"/>
    <mergeCell ref="A1:BK4"/>
    <mergeCell ref="A5:J6"/>
    <mergeCell ref="L5:BO5"/>
    <mergeCell ref="Y6:BA6"/>
    <mergeCell ref="AQ8:AR8"/>
    <mergeCell ref="AS8:AT8"/>
    <mergeCell ref="AU8:AV8"/>
    <mergeCell ref="AW8:AX8"/>
    <mergeCell ref="AY8:AZ8"/>
    <mergeCell ref="BA8:BB8"/>
    <mergeCell ref="AO8:AP8"/>
    <mergeCell ref="BO7:BO8"/>
    <mergeCell ref="AI8:AJ8"/>
    <mergeCell ref="BM7:BN8"/>
    <mergeCell ref="BJ8:BJ9"/>
    <mergeCell ref="BE8:BE9"/>
    <mergeCell ref="BF8:BF9"/>
    <mergeCell ref="BG8:BG9"/>
    <mergeCell ref="BE7:BJ7"/>
    <mergeCell ref="BH8:BH9"/>
    <mergeCell ref="B11:C11"/>
    <mergeCell ref="E12:F15"/>
    <mergeCell ref="L12:L15"/>
    <mergeCell ref="M12:M15"/>
    <mergeCell ref="M7:M9"/>
    <mergeCell ref="BO12:BO15"/>
    <mergeCell ref="T7:V7"/>
    <mergeCell ref="Y8:Z8"/>
    <mergeCell ref="AA8:AB8"/>
    <mergeCell ref="AC8:AD8"/>
    <mergeCell ref="AE8:AF8"/>
    <mergeCell ref="AG8:AH8"/>
    <mergeCell ref="AU12:AU15"/>
    <mergeCell ref="AW12:AW15"/>
    <mergeCell ref="AY12:AY15"/>
    <mergeCell ref="BA12:BA15"/>
    <mergeCell ref="BC12:BC15"/>
    <mergeCell ref="BK12:BK15"/>
    <mergeCell ref="BC7:BD8"/>
    <mergeCell ref="AS12:AS15"/>
    <mergeCell ref="X12:X15"/>
    <mergeCell ref="Y12:Y15"/>
    <mergeCell ref="AA12:AA15"/>
    <mergeCell ref="AC12:A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3"/>
  <sheetViews>
    <sheetView showGridLines="0" zoomScale="70" zoomScaleNormal="70" workbookViewId="0">
      <selection activeCell="C22" sqref="C22"/>
    </sheetView>
  </sheetViews>
  <sheetFormatPr baseColWidth="10" defaultRowHeight="15" x14ac:dyDescent="0.25"/>
  <cols>
    <col min="2" max="2" width="42.140625" customWidth="1"/>
    <col min="3" max="3" width="36.42578125" customWidth="1"/>
    <col min="7" max="7" width="15.140625" customWidth="1"/>
    <col min="9" max="9" width="13" customWidth="1"/>
    <col min="16" max="16" width="16.7109375" customWidth="1"/>
    <col min="19" max="19" width="28.42578125" customWidth="1"/>
  </cols>
  <sheetData>
    <row r="1" spans="1:16" x14ac:dyDescent="0.25">
      <c r="A1" s="471"/>
      <c r="B1" s="472"/>
      <c r="C1" s="477" t="s">
        <v>88</v>
      </c>
      <c r="D1" s="478"/>
      <c r="E1" s="478"/>
      <c r="F1" s="478"/>
      <c r="G1" s="478"/>
      <c r="H1" s="478"/>
      <c r="I1" s="478"/>
      <c r="J1" s="478"/>
      <c r="K1" s="478"/>
      <c r="L1" s="478"/>
      <c r="M1" s="478"/>
      <c r="N1" s="479"/>
      <c r="O1" s="483" t="s">
        <v>89</v>
      </c>
      <c r="P1" s="484"/>
    </row>
    <row r="2" spans="1:16" x14ac:dyDescent="0.25">
      <c r="A2" s="473"/>
      <c r="B2" s="474"/>
      <c r="C2" s="480"/>
      <c r="D2" s="481"/>
      <c r="E2" s="481"/>
      <c r="F2" s="481"/>
      <c r="G2" s="481"/>
      <c r="H2" s="481"/>
      <c r="I2" s="481"/>
      <c r="J2" s="481"/>
      <c r="K2" s="481"/>
      <c r="L2" s="481"/>
      <c r="M2" s="481"/>
      <c r="N2" s="482"/>
      <c r="O2" s="485"/>
      <c r="P2" s="486"/>
    </row>
    <row r="3" spans="1:16" x14ac:dyDescent="0.25">
      <c r="A3" s="473"/>
      <c r="B3" s="474"/>
      <c r="C3" s="487" t="s">
        <v>90</v>
      </c>
      <c r="D3" s="487"/>
      <c r="E3" s="487"/>
      <c r="F3" s="487"/>
      <c r="G3" s="487"/>
      <c r="H3" s="487"/>
      <c r="I3" s="487"/>
      <c r="J3" s="487"/>
      <c r="K3" s="487"/>
      <c r="L3" s="487"/>
      <c r="M3" s="487"/>
      <c r="N3" s="487"/>
      <c r="O3" s="488" t="s">
        <v>91</v>
      </c>
      <c r="P3" s="489"/>
    </row>
    <row r="4" spans="1:16" x14ac:dyDescent="0.25">
      <c r="A4" s="473"/>
      <c r="B4" s="474"/>
      <c r="C4" s="487"/>
      <c r="D4" s="487"/>
      <c r="E4" s="487"/>
      <c r="F4" s="487"/>
      <c r="G4" s="487"/>
      <c r="H4" s="487"/>
      <c r="I4" s="487"/>
      <c r="J4" s="487"/>
      <c r="K4" s="487"/>
      <c r="L4" s="487"/>
      <c r="M4" s="487"/>
      <c r="N4" s="487"/>
      <c r="O4" s="490" t="s">
        <v>92</v>
      </c>
      <c r="P4" s="491"/>
    </row>
    <row r="5" spans="1:16" x14ac:dyDescent="0.25">
      <c r="A5" s="473"/>
      <c r="B5" s="474"/>
      <c r="C5" s="487"/>
      <c r="D5" s="487"/>
      <c r="E5" s="487"/>
      <c r="F5" s="487"/>
      <c r="G5" s="487"/>
      <c r="H5" s="487"/>
      <c r="I5" s="487"/>
      <c r="J5" s="487"/>
      <c r="K5" s="487"/>
      <c r="L5" s="487"/>
      <c r="M5" s="487"/>
      <c r="N5" s="487"/>
      <c r="O5" s="492" t="s">
        <v>93</v>
      </c>
      <c r="P5" s="493"/>
    </row>
    <row r="6" spans="1:16" x14ac:dyDescent="0.25">
      <c r="A6" s="473"/>
      <c r="B6" s="474"/>
      <c r="C6" s="487"/>
      <c r="D6" s="487"/>
      <c r="E6" s="487"/>
      <c r="F6" s="487"/>
      <c r="G6" s="487"/>
      <c r="H6" s="487"/>
      <c r="I6" s="487"/>
      <c r="J6" s="487"/>
      <c r="K6" s="487"/>
      <c r="L6" s="487"/>
      <c r="M6" s="487"/>
      <c r="N6" s="487"/>
      <c r="O6" s="494"/>
      <c r="P6" s="495"/>
    </row>
    <row r="7" spans="1:16" x14ac:dyDescent="0.25">
      <c r="A7" s="473"/>
      <c r="B7" s="474"/>
      <c r="C7" s="496" t="s">
        <v>60</v>
      </c>
      <c r="D7" s="497"/>
      <c r="E7" s="497"/>
      <c r="F7" s="497"/>
      <c r="G7" s="497"/>
      <c r="H7" s="497"/>
      <c r="I7" s="497"/>
      <c r="J7" s="497"/>
      <c r="K7" s="497"/>
      <c r="L7" s="497"/>
      <c r="M7" s="497"/>
      <c r="N7" s="497"/>
      <c r="O7" s="497"/>
      <c r="P7" s="498"/>
    </row>
    <row r="8" spans="1:16" x14ac:dyDescent="0.25">
      <c r="A8" s="473"/>
      <c r="B8" s="474"/>
      <c r="C8" s="499" t="s">
        <v>201</v>
      </c>
      <c r="D8" s="500"/>
      <c r="E8" s="500"/>
      <c r="F8" s="500"/>
      <c r="G8" s="500"/>
      <c r="H8" s="500"/>
      <c r="I8" s="500"/>
      <c r="J8" s="500"/>
      <c r="K8" s="500"/>
      <c r="L8" s="500"/>
      <c r="M8" s="500"/>
      <c r="N8" s="500"/>
      <c r="O8" s="500"/>
      <c r="P8" s="501"/>
    </row>
    <row r="9" spans="1:16" x14ac:dyDescent="0.25">
      <c r="A9" s="475"/>
      <c r="B9" s="476"/>
      <c r="C9" s="109"/>
      <c r="D9" s="110"/>
      <c r="E9" s="110"/>
      <c r="F9" s="110"/>
      <c r="G9" s="110"/>
      <c r="H9" s="110"/>
      <c r="I9" s="110"/>
      <c r="J9" s="110"/>
      <c r="K9" s="110"/>
      <c r="L9" s="110"/>
      <c r="M9" s="110"/>
      <c r="N9" s="110"/>
      <c r="O9" s="110"/>
      <c r="P9" s="111"/>
    </row>
    <row r="10" spans="1:16" x14ac:dyDescent="0.25">
      <c r="A10" s="536" t="s">
        <v>9</v>
      </c>
      <c r="B10" s="536"/>
      <c r="C10" s="537" t="s">
        <v>94</v>
      </c>
      <c r="D10" s="538" t="s">
        <v>95</v>
      </c>
      <c r="E10" s="538"/>
      <c r="F10" s="538"/>
      <c r="G10" s="538"/>
      <c r="H10" s="538"/>
      <c r="I10" s="538"/>
      <c r="J10" s="538"/>
      <c r="K10" s="538"/>
      <c r="L10" s="538"/>
      <c r="M10" s="538"/>
      <c r="N10" s="538"/>
      <c r="O10" s="539"/>
      <c r="P10" s="538" t="s">
        <v>96</v>
      </c>
    </row>
    <row r="11" spans="1:16" x14ac:dyDescent="0.25">
      <c r="A11" s="540" t="s">
        <v>97</v>
      </c>
      <c r="B11" s="540" t="s">
        <v>98</v>
      </c>
      <c r="C11" s="541"/>
      <c r="D11" s="540" t="s">
        <v>99</v>
      </c>
      <c r="E11" s="540" t="s">
        <v>100</v>
      </c>
      <c r="F11" s="540" t="s">
        <v>101</v>
      </c>
      <c r="G11" s="540" t="s">
        <v>102</v>
      </c>
      <c r="H11" s="540" t="s">
        <v>103</v>
      </c>
      <c r="I11" s="540" t="s">
        <v>104</v>
      </c>
      <c r="J11" s="540" t="s">
        <v>105</v>
      </c>
      <c r="K11" s="540" t="s">
        <v>106</v>
      </c>
      <c r="L11" s="540" t="s">
        <v>107</v>
      </c>
      <c r="M11" s="540" t="s">
        <v>108</v>
      </c>
      <c r="N11" s="540" t="s">
        <v>109</v>
      </c>
      <c r="O11" s="542" t="s">
        <v>110</v>
      </c>
      <c r="P11" s="538"/>
    </row>
    <row r="12" spans="1:16" ht="56.25" customHeight="1" x14ac:dyDescent="0.25">
      <c r="A12" s="172" t="s">
        <v>131</v>
      </c>
      <c r="B12" s="173" t="s">
        <v>63</v>
      </c>
      <c r="C12" s="112" t="s">
        <v>210</v>
      </c>
      <c r="D12" s="113"/>
      <c r="E12" s="113"/>
      <c r="F12" s="113"/>
      <c r="G12" s="113">
        <v>8047800</v>
      </c>
      <c r="H12" s="113"/>
      <c r="I12" s="113"/>
      <c r="J12" s="113"/>
      <c r="K12" s="113"/>
      <c r="L12" s="113"/>
      <c r="M12" s="113"/>
      <c r="N12" s="113"/>
      <c r="O12" s="113"/>
      <c r="P12" s="114">
        <f>G12</f>
        <v>8047800</v>
      </c>
    </row>
    <row r="13" spans="1:16" ht="75" customHeight="1" thickBot="1" x14ac:dyDescent="0.3">
      <c r="A13" s="172" t="s">
        <v>133</v>
      </c>
      <c r="B13" s="173" t="s">
        <v>72</v>
      </c>
      <c r="C13" s="112" t="s">
        <v>209</v>
      </c>
      <c r="D13" s="114"/>
      <c r="E13" s="114"/>
      <c r="F13" s="114"/>
      <c r="G13" s="113">
        <v>8047800</v>
      </c>
      <c r="H13" s="114">
        <v>757440</v>
      </c>
      <c r="I13" s="114">
        <v>1230840</v>
      </c>
      <c r="J13" s="114"/>
      <c r="K13" s="114"/>
      <c r="L13" s="114"/>
      <c r="M13" s="114">
        <v>852120</v>
      </c>
      <c r="N13" s="114"/>
      <c r="O13" s="114"/>
      <c r="P13" s="114">
        <f>G13+H13+I13+M13</f>
        <v>10888200</v>
      </c>
    </row>
    <row r="14" spans="1:16" ht="15.75" thickBot="1" x14ac:dyDescent="0.3">
      <c r="A14" s="117"/>
      <c r="B14" s="118"/>
      <c r="C14" s="119"/>
      <c r="D14" s="116"/>
      <c r="E14" s="115"/>
      <c r="F14" s="115"/>
      <c r="G14" s="115">
        <f>SUM(G12:G13)</f>
        <v>16095600</v>
      </c>
      <c r="H14" s="115">
        <f>SUM(H12:H13)</f>
        <v>757440</v>
      </c>
      <c r="I14" s="115">
        <f>SUM(I12:I13)</f>
        <v>1230840</v>
      </c>
      <c r="J14" s="115"/>
      <c r="K14" s="115"/>
      <c r="L14" s="115"/>
      <c r="M14" s="115">
        <f>SUM(M12:M13)</f>
        <v>852120</v>
      </c>
      <c r="N14" s="115">
        <v>0</v>
      </c>
      <c r="O14" s="115">
        <v>0</v>
      </c>
      <c r="P14" s="115">
        <f>P12+P13</f>
        <v>18936000</v>
      </c>
    </row>
    <row r="16" spans="1:16" ht="15" customHeight="1" x14ac:dyDescent="0.25"/>
    <row r="17" spans="16:19" ht="15" customHeight="1" x14ac:dyDescent="0.25"/>
    <row r="18" spans="16:19" ht="15" customHeight="1" x14ac:dyDescent="0.25"/>
    <row r="19" spans="16:19" x14ac:dyDescent="0.25">
      <c r="S19" s="253"/>
    </row>
    <row r="20" spans="16:19" ht="15" customHeight="1" x14ac:dyDescent="0.25"/>
    <row r="21" spans="16:19" x14ac:dyDescent="0.25">
      <c r="S21" s="253"/>
    </row>
    <row r="22" spans="16:19" x14ac:dyDescent="0.25">
      <c r="P22" s="253"/>
      <c r="S22" s="253"/>
    </row>
    <row r="23" spans="16:19" x14ac:dyDescent="0.25">
      <c r="P23" s="253"/>
    </row>
  </sheetData>
  <mergeCells count="13">
    <mergeCell ref="P10:P11"/>
    <mergeCell ref="A1:B9"/>
    <mergeCell ref="C1:N2"/>
    <mergeCell ref="O1:P2"/>
    <mergeCell ref="C3:N6"/>
    <mergeCell ref="O3:P3"/>
    <mergeCell ref="O4:P4"/>
    <mergeCell ref="O5:P6"/>
    <mergeCell ref="C7:P7"/>
    <mergeCell ref="C8:P8"/>
    <mergeCell ref="A10:B10"/>
    <mergeCell ref="C10:C11"/>
    <mergeCell ref="D10:O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1"/>
  <sheetViews>
    <sheetView showGridLines="0" zoomScale="80" zoomScaleNormal="80" workbookViewId="0">
      <selection activeCell="A8" sqref="A8:H8"/>
    </sheetView>
  </sheetViews>
  <sheetFormatPr baseColWidth="10" defaultRowHeight="15" x14ac:dyDescent="0.25"/>
  <cols>
    <col min="2" max="8" width="18.5703125" customWidth="1"/>
  </cols>
  <sheetData>
    <row r="1" spans="1:10" x14ac:dyDescent="0.25">
      <c r="A1" s="511"/>
      <c r="B1" s="511"/>
      <c r="C1" s="512" t="s">
        <v>88</v>
      </c>
      <c r="D1" s="512"/>
      <c r="E1" s="512"/>
      <c r="F1" s="512"/>
      <c r="G1" s="513" t="s">
        <v>114</v>
      </c>
      <c r="H1" s="514"/>
      <c r="I1" s="140"/>
      <c r="J1" s="140"/>
    </row>
    <row r="2" spans="1:10" x14ac:dyDescent="0.25">
      <c r="A2" s="511"/>
      <c r="B2" s="511"/>
      <c r="C2" s="515" t="s">
        <v>115</v>
      </c>
      <c r="D2" s="515"/>
      <c r="E2" s="515"/>
      <c r="F2" s="515"/>
      <c r="G2" s="516" t="s">
        <v>91</v>
      </c>
      <c r="H2" s="517"/>
      <c r="I2" s="140"/>
      <c r="J2" s="140"/>
    </row>
    <row r="3" spans="1:10" x14ac:dyDescent="0.25">
      <c r="A3" s="511"/>
      <c r="B3" s="511"/>
      <c r="C3" s="515"/>
      <c r="D3" s="515"/>
      <c r="E3" s="515"/>
      <c r="F3" s="515"/>
      <c r="G3" s="518"/>
      <c r="H3" s="519"/>
      <c r="I3" s="140"/>
      <c r="J3" s="140"/>
    </row>
    <row r="4" spans="1:10" x14ac:dyDescent="0.25">
      <c r="A4" s="511"/>
      <c r="B4" s="511"/>
      <c r="C4" s="515"/>
      <c r="D4" s="515"/>
      <c r="E4" s="515"/>
      <c r="F4" s="515"/>
      <c r="G4" s="520" t="s">
        <v>116</v>
      </c>
      <c r="H4" s="520"/>
      <c r="I4" s="141"/>
      <c r="J4" s="141"/>
    </row>
    <row r="5" spans="1:10" x14ac:dyDescent="0.25">
      <c r="A5" s="511"/>
      <c r="B5" s="511"/>
      <c r="C5" s="515"/>
      <c r="D5" s="515"/>
      <c r="E5" s="515"/>
      <c r="F5" s="515"/>
      <c r="G5" s="521" t="s">
        <v>93</v>
      </c>
      <c r="H5" s="521"/>
      <c r="I5" s="140"/>
      <c r="J5" s="140"/>
    </row>
    <row r="6" spans="1:10" x14ac:dyDescent="0.25">
      <c r="A6" s="511"/>
      <c r="B6" s="511"/>
      <c r="C6" s="515"/>
      <c r="D6" s="515"/>
      <c r="E6" s="515"/>
      <c r="F6" s="515"/>
      <c r="G6" s="521"/>
      <c r="H6" s="521"/>
      <c r="I6" s="140"/>
      <c r="J6" s="140"/>
    </row>
    <row r="7" spans="1:10" x14ac:dyDescent="0.25">
      <c r="A7" s="511"/>
      <c r="B7" s="511"/>
      <c r="C7" s="515"/>
      <c r="D7" s="515"/>
      <c r="E7" s="515"/>
      <c r="F7" s="515"/>
      <c r="G7" s="521"/>
      <c r="H7" s="521"/>
      <c r="I7" s="140"/>
      <c r="J7" s="140"/>
    </row>
    <row r="8" spans="1:10" ht="15.75" thickBot="1" x14ac:dyDescent="0.3">
      <c r="A8" s="522" t="s">
        <v>202</v>
      </c>
      <c r="B8" s="523"/>
      <c r="C8" s="523"/>
      <c r="D8" s="523"/>
      <c r="E8" s="523"/>
      <c r="F8" s="523"/>
      <c r="G8" s="523"/>
      <c r="H8" s="524"/>
      <c r="I8" s="140"/>
      <c r="J8" s="140"/>
    </row>
    <row r="9" spans="1:10" ht="25.5" x14ac:dyDescent="0.25">
      <c r="A9" s="142" t="s">
        <v>117</v>
      </c>
      <c r="B9" s="509" t="s">
        <v>118</v>
      </c>
      <c r="C9" s="505" t="s">
        <v>119</v>
      </c>
      <c r="D9" s="506"/>
      <c r="E9" s="507" t="s">
        <v>120</v>
      </c>
      <c r="F9" s="508"/>
      <c r="G9" s="142" t="s">
        <v>121</v>
      </c>
      <c r="H9" s="509" t="s">
        <v>122</v>
      </c>
      <c r="I9" s="140"/>
      <c r="J9" s="140"/>
    </row>
    <row r="10" spans="1:10" ht="51" x14ac:dyDescent="0.25">
      <c r="A10" s="143"/>
      <c r="B10" s="510"/>
      <c r="C10" s="144" t="s">
        <v>123</v>
      </c>
      <c r="D10" s="144" t="s">
        <v>124</v>
      </c>
      <c r="E10" s="144" t="s">
        <v>125</v>
      </c>
      <c r="F10" s="144" t="s">
        <v>126</v>
      </c>
      <c r="G10" s="143"/>
      <c r="H10" s="510"/>
      <c r="I10" s="140"/>
      <c r="J10" s="140"/>
    </row>
    <row r="11" spans="1:10" x14ac:dyDescent="0.25">
      <c r="A11" s="145"/>
      <c r="B11" s="165"/>
      <c r="C11" s="157"/>
      <c r="D11" s="158"/>
      <c r="E11" s="157"/>
      <c r="F11" s="157"/>
      <c r="G11" s="164"/>
      <c r="H11" s="147"/>
      <c r="I11" s="140"/>
      <c r="J11" s="140"/>
    </row>
    <row r="12" spans="1:10" x14ac:dyDescent="0.25">
      <c r="A12" s="502" t="s">
        <v>176</v>
      </c>
      <c r="B12" s="503"/>
      <c r="C12" s="503"/>
      <c r="D12" s="503"/>
      <c r="E12" s="503"/>
      <c r="F12" s="503"/>
      <c r="G12" s="503"/>
      <c r="H12" s="504"/>
      <c r="I12" s="140"/>
      <c r="J12" s="140"/>
    </row>
    <row r="13" spans="1:10" x14ac:dyDescent="0.25">
      <c r="A13" s="145"/>
      <c r="B13" s="165"/>
      <c r="C13" s="157"/>
      <c r="D13" s="158"/>
      <c r="E13" s="157"/>
      <c r="F13" s="158"/>
      <c r="G13" s="165"/>
      <c r="H13" s="147"/>
      <c r="I13" s="140"/>
      <c r="J13" s="140"/>
    </row>
    <row r="14" spans="1:10" x14ac:dyDescent="0.25">
      <c r="A14" s="145"/>
      <c r="B14" s="165"/>
      <c r="C14" s="159"/>
      <c r="D14" s="158"/>
      <c r="E14" s="157"/>
      <c r="F14" s="158"/>
      <c r="G14" s="165"/>
      <c r="H14" s="147"/>
      <c r="I14" s="140"/>
      <c r="J14" s="140"/>
    </row>
    <row r="15" spans="1:10" x14ac:dyDescent="0.25">
      <c r="A15" s="145"/>
      <c r="B15" s="147"/>
      <c r="C15" s="159"/>
      <c r="D15" s="158"/>
      <c r="E15" s="157"/>
      <c r="F15" s="157"/>
      <c r="G15" s="147"/>
      <c r="H15" s="147"/>
      <c r="I15" s="140"/>
      <c r="J15" s="140"/>
    </row>
    <row r="16" spans="1:10" x14ac:dyDescent="0.25">
      <c r="A16" s="148"/>
      <c r="B16" s="147"/>
      <c r="C16" s="160"/>
      <c r="D16" s="161"/>
      <c r="E16" s="162"/>
      <c r="F16" s="163"/>
      <c r="G16" s="153"/>
      <c r="H16" s="153"/>
      <c r="I16" s="140"/>
      <c r="J16" s="140"/>
    </row>
    <row r="17" spans="1:8" x14ac:dyDescent="0.25">
      <c r="A17" s="148"/>
      <c r="B17" s="147"/>
      <c r="C17" s="149"/>
      <c r="D17" s="150"/>
      <c r="E17" s="151"/>
      <c r="F17" s="152"/>
      <c r="G17" s="153"/>
      <c r="H17" s="153"/>
    </row>
    <row r="18" spans="1:8" x14ac:dyDescent="0.25">
      <c r="A18" s="148"/>
      <c r="B18" s="147"/>
      <c r="C18" s="149"/>
      <c r="D18" s="150"/>
      <c r="E18" s="151"/>
      <c r="F18" s="152"/>
      <c r="G18" s="153"/>
      <c r="H18" s="153"/>
    </row>
    <row r="19" spans="1:8" x14ac:dyDescent="0.25">
      <c r="A19" s="148"/>
      <c r="B19" s="147"/>
      <c r="C19" s="149"/>
      <c r="D19" s="150"/>
      <c r="E19" s="151"/>
      <c r="F19" s="152"/>
      <c r="G19" s="153"/>
      <c r="H19" s="153"/>
    </row>
    <row r="20" spans="1:8" x14ac:dyDescent="0.25">
      <c r="A20" s="148"/>
      <c r="B20" s="147"/>
      <c r="C20" s="149"/>
      <c r="D20" s="150"/>
      <c r="E20" s="151"/>
      <c r="F20" s="152"/>
      <c r="G20" s="147"/>
      <c r="H20" s="153"/>
    </row>
    <row r="21" spans="1:8" x14ac:dyDescent="0.25">
      <c r="A21" s="148"/>
      <c r="B21" s="147"/>
      <c r="C21" s="154"/>
      <c r="D21" s="146"/>
      <c r="E21" s="155"/>
      <c r="F21" s="156"/>
      <c r="G21" s="153"/>
      <c r="H21" s="153"/>
    </row>
  </sheetData>
  <mergeCells count="13">
    <mergeCell ref="A12:H12"/>
    <mergeCell ref="C9:D9"/>
    <mergeCell ref="E9:F9"/>
    <mergeCell ref="H9:H10"/>
    <mergeCell ref="A1:B7"/>
    <mergeCell ref="C1:F1"/>
    <mergeCell ref="G1:H1"/>
    <mergeCell ref="C2:F7"/>
    <mergeCell ref="G2:H3"/>
    <mergeCell ref="G4:H4"/>
    <mergeCell ref="G5:H7"/>
    <mergeCell ref="A8:H8"/>
    <mergeCell ref="B9:B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3:K9"/>
  <sheetViews>
    <sheetView workbookViewId="0">
      <selection activeCell="A27" sqref="A27"/>
    </sheetView>
  </sheetViews>
  <sheetFormatPr baseColWidth="10" defaultRowHeight="15" x14ac:dyDescent="0.25"/>
  <sheetData>
    <row r="3" spans="3:11" ht="15" customHeight="1" x14ac:dyDescent="0.25">
      <c r="C3" s="525" t="s">
        <v>184</v>
      </c>
      <c r="D3" s="525"/>
      <c r="E3" s="525"/>
      <c r="F3" s="525"/>
      <c r="G3" s="525"/>
      <c r="H3" s="525"/>
      <c r="I3" s="525"/>
      <c r="J3" s="525"/>
      <c r="K3" s="525"/>
    </row>
    <row r="4" spans="3:11" x14ac:dyDescent="0.25">
      <c r="C4" s="525"/>
      <c r="D4" s="525"/>
      <c r="E4" s="525"/>
      <c r="F4" s="525"/>
      <c r="G4" s="525"/>
      <c r="H4" s="525"/>
      <c r="I4" s="525"/>
      <c r="J4" s="525"/>
      <c r="K4" s="525"/>
    </row>
    <row r="5" spans="3:11" x14ac:dyDescent="0.25">
      <c r="C5" s="525"/>
      <c r="D5" s="525"/>
      <c r="E5" s="525"/>
      <c r="F5" s="525"/>
      <c r="G5" s="525"/>
      <c r="H5" s="525"/>
      <c r="I5" s="525"/>
      <c r="J5" s="525"/>
      <c r="K5" s="525"/>
    </row>
    <row r="6" spans="3:11" x14ac:dyDescent="0.25">
      <c r="C6" s="525"/>
      <c r="D6" s="525"/>
      <c r="E6" s="525"/>
      <c r="F6" s="525"/>
      <c r="G6" s="525"/>
      <c r="H6" s="525"/>
      <c r="I6" s="525"/>
      <c r="J6" s="525"/>
      <c r="K6" s="525"/>
    </row>
    <row r="7" spans="3:11" x14ac:dyDescent="0.25">
      <c r="C7" s="525"/>
      <c r="D7" s="525"/>
      <c r="E7" s="525"/>
      <c r="F7" s="525"/>
      <c r="G7" s="525"/>
      <c r="H7" s="525"/>
      <c r="I7" s="525"/>
      <c r="J7" s="525"/>
      <c r="K7" s="525"/>
    </row>
    <row r="8" spans="3:11" x14ac:dyDescent="0.25">
      <c r="C8" s="525"/>
      <c r="D8" s="525"/>
      <c r="E8" s="525"/>
      <c r="F8" s="525"/>
      <c r="G8" s="525"/>
      <c r="H8" s="525"/>
      <c r="I8" s="525"/>
      <c r="J8" s="525"/>
      <c r="K8" s="525"/>
    </row>
    <row r="9" spans="3:11" x14ac:dyDescent="0.25">
      <c r="C9" s="525"/>
      <c r="D9" s="525"/>
      <c r="E9" s="525"/>
      <c r="F9" s="525"/>
      <c r="G9" s="525"/>
      <c r="H9" s="525"/>
      <c r="I9" s="525"/>
      <c r="J9" s="525"/>
      <c r="K9" s="525"/>
    </row>
  </sheetData>
  <mergeCells count="1">
    <mergeCell ref="C3:K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Metas Producto F-PLA-47</vt:lpstr>
      <vt:lpstr>Plan de Acción F-PLA-06</vt:lpstr>
      <vt:lpstr>Seguimiento P.A F-PLA 07.</vt:lpstr>
      <vt:lpstr>Inversión Mpios -PLA 39</vt:lpstr>
      <vt:lpstr>Gestión Recursos F-PLA 40</vt:lpstr>
      <vt:lpstr>PRINCIPALES LOGROS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Naty</dc:creator>
  <cp:lastModifiedBy>AUXPLANEACION03</cp:lastModifiedBy>
  <dcterms:created xsi:type="dcterms:W3CDTF">2020-10-16T22:29:09Z</dcterms:created>
  <dcterms:modified xsi:type="dcterms:W3CDTF">2021-01-27T14:48:15Z</dcterms:modified>
</cp:coreProperties>
</file>